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codeName="ЭтаКнига" defaultThemeVersion="124226"/>
  <xr:revisionPtr revIDLastSave="0" documentId="13_ncr:1_{FA544DA4-50B9-401F-A418-1E3453E0B9BF}" xr6:coauthVersionLast="47" xr6:coauthVersionMax="47" xr10:uidLastSave="{00000000-0000-0000-0000-000000000000}"/>
  <bookViews>
    <workbookView xWindow="-120" yWindow="-120" windowWidth="29040" windowHeight="15840" tabRatio="519" activeTab="1" xr2:uid="{00000000-000D-0000-FFFF-FFFF00000000}"/>
  </bookViews>
  <sheets>
    <sheet name="3" sheetId="43" r:id="rId1"/>
    <sheet name="3 - РАСЧЕТ горизонтальный" sheetId="4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42" l="1"/>
  <c r="F3" i="42"/>
  <c r="F14" i="42" s="1"/>
  <c r="F10" i="42" s="1"/>
  <c r="F11" i="42"/>
  <c r="F7" i="42"/>
  <c r="F13" i="42" s="1"/>
  <c r="A5" i="42"/>
  <c r="F2" i="42"/>
  <c r="E3" i="43"/>
  <c r="F3" i="43" s="1"/>
  <c r="F8" i="42" s="1"/>
  <c r="A1" i="42"/>
  <c r="Q6" i="42" l="1"/>
  <c r="I6" i="42"/>
  <c r="I5" i="42"/>
  <c r="L5" i="42" s="1"/>
  <c r="I3" i="42"/>
  <c r="I4" i="42"/>
  <c r="J4" i="42" s="1"/>
  <c r="F12" i="42"/>
  <c r="F9" i="42"/>
  <c r="P3" i="42" l="1"/>
  <c r="L4" i="42"/>
  <c r="L3" i="42"/>
  <c r="L6" i="42"/>
  <c r="P6" i="42"/>
  <c r="O6" i="42" s="1"/>
  <c r="P4" i="42"/>
  <c r="J5" i="42"/>
  <c r="P5" i="42"/>
  <c r="J6" i="42"/>
  <c r="F5" i="42"/>
  <c r="J3" i="42"/>
  <c r="K6" i="42" l="1"/>
  <c r="F6" i="42" s="1"/>
  <c r="F15" i="42" s="1"/>
</calcChain>
</file>

<file path=xl/sharedStrings.xml><?xml version="1.0" encoding="utf-8"?>
<sst xmlns="http://schemas.openxmlformats.org/spreadsheetml/2006/main" count="42" uniqueCount="38">
  <si>
    <t>Общая длина забора, м</t>
  </si>
  <si>
    <t>1 шт</t>
  </si>
  <si>
    <t>прямая</t>
  </si>
  <si>
    <t>Количество штакетин в секции, шт</t>
  </si>
  <si>
    <t>Количество штакетин в заказе всего, шт</t>
  </si>
  <si>
    <t>Тип штакетника (ширина)</t>
  </si>
  <si>
    <t>Данные по заказу</t>
  </si>
  <si>
    <t>+7 123 456 78 90</t>
  </si>
  <si>
    <t>Рекомендуемые товары</t>
  </si>
  <si>
    <t xml:space="preserve">Магнитная насадка </t>
  </si>
  <si>
    <t>Корректор для ремонта царапин</t>
  </si>
  <si>
    <t>Тип заполнения</t>
  </si>
  <si>
    <t>Саморезы для штакетника</t>
  </si>
  <si>
    <t>односторонний</t>
  </si>
  <si>
    <t>Длина штакетника, мм</t>
  </si>
  <si>
    <t>Круглый GL</t>
  </si>
  <si>
    <t>Прямоугольный GL</t>
  </si>
  <si>
    <t>Полукруглый Slim GL</t>
  </si>
  <si>
    <t>Высота забора, мм (max 2000 мм)</t>
  </si>
  <si>
    <t>шахматка</t>
  </si>
  <si>
    <t>1 секция</t>
  </si>
  <si>
    <t>всего</t>
  </si>
  <si>
    <t>Крышка для забора</t>
  </si>
  <si>
    <t>Количество углов у забора</t>
  </si>
  <si>
    <t>лицевая</t>
  </si>
  <si>
    <t>обратная</t>
  </si>
  <si>
    <t xml:space="preserve">Декоративная накладка </t>
  </si>
  <si>
    <t>угловая</t>
  </si>
  <si>
    <t>Иван Иванович</t>
  </si>
  <si>
    <t>Ширина секции, мм (от 500 до 3000 мм)</t>
  </si>
  <si>
    <t>Количество секций всего, шт</t>
  </si>
  <si>
    <t>Столбы, шт</t>
  </si>
  <si>
    <t>двусторонний</t>
  </si>
  <si>
    <t xml:space="preserve">Планка вертикальная </t>
  </si>
  <si>
    <t>шахматка сторона a</t>
  </si>
  <si>
    <t>Примерный промежуток м/у штакетинами, мм</t>
  </si>
  <si>
    <t>Справочная инфо</t>
  </si>
  <si>
    <r>
      <t xml:space="preserve">шахматка сторона </t>
    </r>
    <r>
      <rPr>
        <i/>
        <sz val="11"/>
        <rFont val="Calibri"/>
        <family val="2"/>
        <charset val="204"/>
        <scheme val="minor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</si>
</sst>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Font="1" applyBorder="1" applyAlignment="1" applyProtection="1">
      <alignment horizontal="left" vertical="center" indent="2"/>
    </xf>
    <xf numFmtId="3" fontId="2" fillId="2" borderId="1" xfId="0" applyNumberFormat="1" applyFont="1" applyFill="1" applyBorder="1" applyAlignment="1" applyProtection="1">
      <alignment horizontal="left" vertical="center" indent="2"/>
      <protection locked="0"/>
    </xf>
    <xf numFmtId="0" fontId="0" fillId="3" borderId="1" xfId="0" applyFill="1" applyBorder="1" applyAlignment="1" applyProtection="1">
      <alignment horizontal="left" indent="2"/>
      <protection locked="0"/>
    </xf>
    <xf numFmtId="0" fontId="0" fillId="2" borderId="1" xfId="0" applyFont="1" applyFill="1" applyBorder="1" applyAlignment="1" applyProtection="1">
      <alignment horizontal="left" vertical="center" indent="2"/>
      <protection locked="0"/>
    </xf>
    <xf numFmtId="14" fontId="4" fillId="0" borderId="0" xfId="0" applyNumberFormat="1" applyFont="1" applyFill="1" applyBorder="1" applyAlignment="1" applyProtection="1">
      <alignment horizontal="left" vertical="center"/>
      <protection locked="0"/>
    </xf>
    <xf numFmtId="14" fontId="5" fillId="0" borderId="0" xfId="0" applyNumberFormat="1" applyFont="1" applyFill="1" applyBorder="1" applyProtection="1">
      <protection locked="0"/>
    </xf>
    <xf numFmtId="49" fontId="5" fillId="0" borderId="0" xfId="0" applyNumberFormat="1" applyFont="1" applyBorder="1" applyProtection="1">
      <protection locked="0"/>
    </xf>
    <xf numFmtId="3" fontId="0" fillId="0" borderId="1" xfId="0" applyNumberFormat="1" applyFont="1" applyFill="1" applyBorder="1" applyAlignment="1" applyProtection="1">
      <alignment horizontal="left" vertical="center" indent="2"/>
    </xf>
    <xf numFmtId="1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left" vertical="center" indent="1"/>
      <protection locked="0"/>
    </xf>
    <xf numFmtId="0" fontId="0" fillId="0" borderId="1" xfId="0" applyFill="1" applyBorder="1" applyAlignment="1" applyProtection="1">
      <alignment horizontal="left" vertical="center" indent="1"/>
      <protection locked="0"/>
    </xf>
    <xf numFmtId="0" fontId="0" fillId="0" borderId="1" xfId="0" applyFont="1" applyFill="1" applyBorder="1" applyAlignment="1" applyProtection="1">
      <alignment horizontal="left" vertical="center" indent="1"/>
      <protection locked="0"/>
    </xf>
    <xf numFmtId="1" fontId="0" fillId="0" borderId="1" xfId="0" applyNumberFormat="1" applyFont="1" applyFill="1" applyBorder="1" applyAlignment="1" applyProtection="1">
      <alignment horizontal="left" vertical="center" wrapText="1" indent="2"/>
    </xf>
    <xf numFmtId="0" fontId="0" fillId="0" borderId="1" xfId="0" applyBorder="1" applyAlignment="1">
      <alignment horizontal="center" vertical="center"/>
    </xf>
    <xf numFmtId="1" fontId="0" fillId="0" borderId="1" xfId="0" applyNumberFormat="1" applyFont="1" applyBorder="1" applyAlignment="1" applyProtection="1">
      <alignment horizontal="left" vertical="center" indent="2"/>
    </xf>
    <xf numFmtId="0" fontId="0" fillId="0" borderId="1" xfId="0" applyFont="1" applyBorder="1" applyAlignment="1" applyProtection="1">
      <alignment vertical="center"/>
    </xf>
    <xf numFmtId="0" fontId="0" fillId="0" borderId="1" xfId="0" applyBorder="1" applyAlignment="1">
      <alignment horizontal="left" vertical="center" indent="2"/>
    </xf>
    <xf numFmtId="0" fontId="0" fillId="0" borderId="0" xfId="0" applyBorder="1"/>
    <xf numFmtId="164" fontId="2" fillId="2" borderId="1" xfId="0" applyNumberFormat="1" applyFont="1" applyFill="1" applyBorder="1" applyAlignment="1" applyProtection="1">
      <alignment horizontal="left" vertical="center" indent="2"/>
      <protection locked="0"/>
    </xf>
    <xf numFmtId="165" fontId="0" fillId="0" borderId="1" xfId="0" applyNumberFormat="1" applyFont="1" applyFill="1" applyBorder="1" applyAlignment="1" applyProtection="1">
      <alignment horizontal="left" vertical="center" indent="2"/>
    </xf>
    <xf numFmtId="164" fontId="0" fillId="0" borderId="0" xfId="0" applyNumberFormat="1"/>
    <xf numFmtId="0" fontId="2" fillId="0" borderId="0" xfId="0" applyFont="1" applyBorder="1"/>
    <xf numFmtId="0" fontId="0" fillId="0" borderId="3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vertical="center"/>
    </xf>
    <xf numFmtId="0" fontId="0" fillId="0" borderId="4" xfId="0" applyFon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horizontal="left" vertical="center"/>
    </xf>
    <xf numFmtId="0" fontId="0" fillId="0" borderId="4" xfId="0" applyFont="1" applyFill="1" applyBorder="1" applyAlignment="1" applyProtection="1">
      <alignment horizontal="left" vertical="center"/>
    </xf>
    <xf numFmtId="0" fontId="0" fillId="0" borderId="3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left" vertical="center" indent="1"/>
      <protection locked="0"/>
    </xf>
    <xf numFmtId="0" fontId="0" fillId="0" borderId="5" xfId="0" applyFont="1" applyFill="1" applyBorder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3" fillId="0" borderId="15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Continuous"/>
    </xf>
    <xf numFmtId="0" fontId="2" fillId="0" borderId="0" xfId="0" applyFont="1"/>
    <xf numFmtId="0" fontId="2" fillId="0" borderId="10" xfId="0" applyFont="1" applyBorder="1"/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3" fontId="2" fillId="0" borderId="11" xfId="0" applyNumberFormat="1" applyFont="1" applyBorder="1"/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0" fontId="7" fillId="4" borderId="7" xfId="0" applyFont="1" applyFill="1" applyBorder="1" applyAlignment="1">
      <alignment horizontal="centerContinuous"/>
    </xf>
    <xf numFmtId="0" fontId="7" fillId="4" borderId="8" xfId="0" applyFont="1" applyFill="1" applyBorder="1" applyAlignment="1">
      <alignment horizontal="centerContinuous"/>
    </xf>
    <xf numFmtId="0" fontId="7" fillId="4" borderId="9" xfId="0" applyFont="1" applyFill="1" applyBorder="1" applyAlignment="1">
      <alignment horizontal="centerContinuous"/>
    </xf>
  </cellXfs>
  <cellStyles count="1">
    <cellStyle name="Обычный" xfId="0" builtinId="0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FFCC"/>
      <color rgb="FFD58315"/>
      <color rgb="FFFFFF99"/>
      <color rgb="FF339966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13</xdr:row>
      <xdr:rowOff>171450</xdr:rowOff>
    </xdr:from>
    <xdr:ext cx="4340355" cy="95346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AFE3462-0098-4DBC-9C1D-3EAA2C2E9F7F}"/>
            </a:ext>
          </a:extLst>
        </xdr:cNvPr>
        <xdr:cNvSpPr txBox="1"/>
      </xdr:nvSpPr>
      <xdr:spPr>
        <a:xfrm>
          <a:off x="76200" y="2695575"/>
          <a:ext cx="4340355" cy="953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 b="1">
              <a:solidFill>
                <a:srgbClr val="FF0000"/>
              </a:solidFill>
            </a:rPr>
            <a:t>ВАЖНО!</a:t>
          </a:r>
        </a:p>
        <a:p>
          <a:r>
            <a:rPr lang="ru-RU" sz="1100"/>
            <a:t>Промежуто</a:t>
          </a:r>
          <a:r>
            <a:rPr lang="ru-RU" sz="1100" baseline="0"/>
            <a:t>к м/у штакетинами для </a:t>
          </a:r>
          <a:r>
            <a:rPr lang="ru-RU" sz="1100" b="1" baseline="0"/>
            <a:t>Шахматки</a:t>
          </a:r>
          <a:r>
            <a:rPr lang="ru-RU" sz="1100" baseline="0"/>
            <a:t> должен быть не более:</a:t>
          </a:r>
        </a:p>
        <a:p>
          <a:r>
            <a:rPr lang="ru-RU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► Круглый </a:t>
          </a:r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GL</a:t>
          </a:r>
          <a:r>
            <a:rPr lang="ru-RU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/>
            <a:t>- 115 мм </a:t>
          </a:r>
        </a:p>
        <a:p>
          <a:r>
            <a:rPr lang="ru-RU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►</a:t>
          </a:r>
          <a:r>
            <a:rPr lang="ru-RU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Прямоугольный </a:t>
          </a:r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GL</a:t>
          </a:r>
          <a:r>
            <a:rPr lang="ru-RU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- 100 мм</a:t>
          </a:r>
        </a:p>
        <a:p>
          <a:r>
            <a:rPr lang="ru-RU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►</a:t>
          </a:r>
          <a:r>
            <a:rPr lang="ru-RU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Полукруглый </a:t>
          </a:r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Slim GL</a:t>
          </a:r>
          <a:r>
            <a:rPr lang="en-US"/>
            <a:t> - 80 </a:t>
          </a:r>
          <a:r>
            <a:rPr lang="ru-RU"/>
            <a:t>мм</a:t>
          </a:r>
          <a:endParaRPr lang="ru-RU" sz="1100"/>
        </a:p>
      </xdr:txBody>
    </xdr:sp>
    <xdr:clientData/>
  </xdr:oneCellAnchor>
  <xdr:twoCellAnchor editAs="absolute">
    <xdr:from>
      <xdr:col>5</xdr:col>
      <xdr:colOff>1720102</xdr:colOff>
      <xdr:row>7</xdr:row>
      <xdr:rowOff>28575</xdr:rowOff>
    </xdr:from>
    <xdr:to>
      <xdr:col>8</xdr:col>
      <xdr:colOff>15569</xdr:colOff>
      <xdr:row>21</xdr:row>
      <xdr:rowOff>88067</xdr:rowOff>
    </xdr:to>
    <xdr:grpSp>
      <xdr:nvGrpSpPr>
        <xdr:cNvPr id="150" name="Группа 149">
          <a:extLst>
            <a:ext uri="{FF2B5EF4-FFF2-40B4-BE49-F238E27FC236}">
              <a16:creationId xmlns:a16="http://schemas.microsoft.com/office/drawing/2014/main" id="{DB71BABA-752E-431A-9714-61B490EDEC64}"/>
            </a:ext>
          </a:extLst>
        </xdr:cNvPr>
        <xdr:cNvGrpSpPr/>
      </xdr:nvGrpSpPr>
      <xdr:grpSpPr>
        <a:xfrm>
          <a:off x="8978152" y="1400175"/>
          <a:ext cx="1876867" cy="2726492"/>
          <a:chOff x="8886264" y="1980079"/>
          <a:chExt cx="1881349" cy="2722010"/>
        </a:xfrm>
      </xdr:grpSpPr>
      <xdr:grpSp>
        <xdr:nvGrpSpPr>
          <xdr:cNvPr id="61" name="Группа 60">
            <a:extLst>
              <a:ext uri="{FF2B5EF4-FFF2-40B4-BE49-F238E27FC236}">
                <a16:creationId xmlns:a16="http://schemas.microsoft.com/office/drawing/2014/main" id="{CC2C74B0-6AB8-44D9-B73A-BE0369579A18}"/>
              </a:ext>
            </a:extLst>
          </xdr:cNvPr>
          <xdr:cNvGrpSpPr/>
        </xdr:nvGrpSpPr>
        <xdr:grpSpPr>
          <a:xfrm>
            <a:off x="9700292" y="1980079"/>
            <a:ext cx="878143" cy="2404267"/>
            <a:chOff x="9316706" y="1968012"/>
            <a:chExt cx="878143" cy="2407284"/>
          </a:xfrm>
        </xdr:grpSpPr>
        <xdr:grpSp>
          <xdr:nvGrpSpPr>
            <xdr:cNvPr id="16" name="Группа 15">
              <a:extLst>
                <a:ext uri="{FF2B5EF4-FFF2-40B4-BE49-F238E27FC236}">
                  <a16:creationId xmlns:a16="http://schemas.microsoft.com/office/drawing/2014/main" id="{37E70F19-6AE8-4116-936A-3FBC23207916}"/>
                </a:ext>
              </a:extLst>
            </xdr:cNvPr>
            <xdr:cNvGrpSpPr/>
          </xdr:nvGrpSpPr>
          <xdr:grpSpPr>
            <a:xfrm>
              <a:off x="9316706" y="1968012"/>
              <a:ext cx="255152" cy="2313109"/>
              <a:chOff x="9361714" y="4207329"/>
              <a:chExt cx="255152" cy="2314575"/>
            </a:xfrm>
          </xdr:grpSpPr>
          <xdr:sp macro="" textlink="">
            <xdr:nvSpPr>
              <xdr:cNvPr id="4" name="Прямоугольник 3">
                <a:extLst>
                  <a:ext uri="{FF2B5EF4-FFF2-40B4-BE49-F238E27FC236}">
                    <a16:creationId xmlns:a16="http://schemas.microsoft.com/office/drawing/2014/main" id="{D60B40FD-92DD-458E-8283-4EF1F39A037F}"/>
                  </a:ext>
                </a:extLst>
              </xdr:cNvPr>
              <xdr:cNvSpPr/>
            </xdr:nvSpPr>
            <xdr:spPr>
              <a:xfrm>
                <a:off x="9424477" y="4254954"/>
                <a:ext cx="105966" cy="2266950"/>
              </a:xfrm>
              <a:prstGeom prst="rect">
                <a:avLst/>
              </a:prstGeom>
              <a:noFill/>
              <a:ln>
                <a:solidFill>
                  <a:schemeClr val="bg1">
                    <a:lumMod val="6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10" name="Правая круглая скобка 9">
                <a:extLst>
                  <a:ext uri="{FF2B5EF4-FFF2-40B4-BE49-F238E27FC236}">
                    <a16:creationId xmlns:a16="http://schemas.microsoft.com/office/drawing/2014/main" id="{88CD3898-9360-4F7F-AC13-7DA2344A3811}"/>
                  </a:ext>
                </a:extLst>
              </xdr:cNvPr>
              <xdr:cNvSpPr/>
            </xdr:nvSpPr>
            <xdr:spPr>
              <a:xfrm rot="16200000">
                <a:off x="9427030" y="4142013"/>
                <a:ext cx="124520" cy="255152"/>
              </a:xfrm>
              <a:prstGeom prst="rightBracket">
                <a:avLst>
                  <a:gd name="adj" fmla="val 0"/>
                </a:avLst>
              </a:prstGeom>
              <a:ln w="19050"/>
            </xdr:spPr>
            <xdr:style>
              <a:lnRef idx="1">
                <a:schemeClr val="accent3"/>
              </a:lnRef>
              <a:fillRef idx="0">
                <a:schemeClr val="accent3"/>
              </a:fillRef>
              <a:effectRef idx="0">
                <a:schemeClr val="accent3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11" name="Прямоугольник 10">
                <a:extLst>
                  <a:ext uri="{FF2B5EF4-FFF2-40B4-BE49-F238E27FC236}">
                    <a16:creationId xmlns:a16="http://schemas.microsoft.com/office/drawing/2014/main" id="{669CDA14-91CE-481D-A85A-426273D694AC}"/>
                  </a:ext>
                </a:extLst>
              </xdr:cNvPr>
              <xdr:cNvSpPr/>
            </xdr:nvSpPr>
            <xdr:spPr>
              <a:xfrm>
                <a:off x="9547170" y="4259368"/>
                <a:ext cx="45719" cy="288929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12" name="Прямоугольник 11">
                <a:extLst>
                  <a:ext uri="{FF2B5EF4-FFF2-40B4-BE49-F238E27FC236}">
                    <a16:creationId xmlns:a16="http://schemas.microsoft.com/office/drawing/2014/main" id="{C11CF692-6A5F-4032-B78A-2E0B717E5EF7}"/>
                  </a:ext>
                </a:extLst>
              </xdr:cNvPr>
              <xdr:cNvSpPr/>
            </xdr:nvSpPr>
            <xdr:spPr>
              <a:xfrm>
                <a:off x="9547170" y="4730739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13" name="Прямоугольник 12">
                <a:extLst>
                  <a:ext uri="{FF2B5EF4-FFF2-40B4-BE49-F238E27FC236}">
                    <a16:creationId xmlns:a16="http://schemas.microsoft.com/office/drawing/2014/main" id="{864A80B0-B598-462C-A090-E1192FC296E3}"/>
                  </a:ext>
                </a:extLst>
              </xdr:cNvPr>
              <xdr:cNvSpPr/>
            </xdr:nvSpPr>
            <xdr:spPr>
              <a:xfrm>
                <a:off x="9547170" y="5201181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14" name="Прямоугольник 13">
                <a:extLst>
                  <a:ext uri="{FF2B5EF4-FFF2-40B4-BE49-F238E27FC236}">
                    <a16:creationId xmlns:a16="http://schemas.microsoft.com/office/drawing/2014/main" id="{E2510BDA-68E9-40C3-B35A-C0F923B1CF03}"/>
                  </a:ext>
                </a:extLst>
              </xdr:cNvPr>
              <xdr:cNvSpPr/>
            </xdr:nvSpPr>
            <xdr:spPr>
              <a:xfrm>
                <a:off x="9547170" y="5671623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15" name="Прямоугольник 14">
                <a:extLst>
                  <a:ext uri="{FF2B5EF4-FFF2-40B4-BE49-F238E27FC236}">
                    <a16:creationId xmlns:a16="http://schemas.microsoft.com/office/drawing/2014/main" id="{A6F246F8-36BA-4BC5-B6D2-6993FF82D0EF}"/>
                  </a:ext>
                </a:extLst>
              </xdr:cNvPr>
              <xdr:cNvSpPr/>
            </xdr:nvSpPr>
            <xdr:spPr>
              <a:xfrm>
                <a:off x="9547170" y="6142065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</xdr:grpSp>
        <xdr:grpSp>
          <xdr:nvGrpSpPr>
            <xdr:cNvPr id="60" name="Группа 59">
              <a:extLst>
                <a:ext uri="{FF2B5EF4-FFF2-40B4-BE49-F238E27FC236}">
                  <a16:creationId xmlns:a16="http://schemas.microsoft.com/office/drawing/2014/main" id="{4A647EB3-C766-4F0B-8D94-BF01DBDB9CBC}"/>
                </a:ext>
              </a:extLst>
            </xdr:cNvPr>
            <xdr:cNvGrpSpPr/>
          </xdr:nvGrpSpPr>
          <xdr:grpSpPr>
            <a:xfrm>
              <a:off x="9525022" y="2402411"/>
              <a:ext cx="669827" cy="1972885"/>
              <a:chOff x="9525022" y="2402411"/>
              <a:chExt cx="669827" cy="1972885"/>
            </a:xfrm>
          </xdr:grpSpPr>
          <xdr:grpSp>
            <xdr:nvGrpSpPr>
              <xdr:cNvPr id="59" name="Группа 58">
                <a:extLst>
                  <a:ext uri="{FF2B5EF4-FFF2-40B4-BE49-F238E27FC236}">
                    <a16:creationId xmlns:a16="http://schemas.microsoft.com/office/drawing/2014/main" id="{4C16B974-8E79-4D77-B920-2F00EE725864}"/>
                  </a:ext>
                </a:extLst>
              </xdr:cNvPr>
              <xdr:cNvGrpSpPr/>
            </xdr:nvGrpSpPr>
            <xdr:grpSpPr>
              <a:xfrm>
                <a:off x="9525022" y="2402411"/>
                <a:ext cx="291747" cy="1952840"/>
                <a:chOff x="9525022" y="2402411"/>
                <a:chExt cx="291747" cy="1952840"/>
              </a:xfrm>
            </xdr:grpSpPr>
            <xdr:cxnSp macro="">
              <xdr:nvCxnSpPr>
                <xdr:cNvPr id="53" name="Прямая соединительная линия 52">
                  <a:extLst>
                    <a:ext uri="{FF2B5EF4-FFF2-40B4-BE49-F238E27FC236}">
                      <a16:creationId xmlns:a16="http://schemas.microsoft.com/office/drawing/2014/main" id="{8D0DD5AF-AB94-4984-ADFD-70034E1A1B92}"/>
                    </a:ext>
                  </a:extLst>
                </xdr:cNvPr>
                <xdr:cNvCxnSpPr/>
              </xdr:nvCxnSpPr>
              <xdr:spPr>
                <a:xfrm>
                  <a:off x="9525022" y="4195714"/>
                  <a:ext cx="282420" cy="2378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54" name="Прямая соединительная линия 53">
                  <a:extLst>
                    <a:ext uri="{FF2B5EF4-FFF2-40B4-BE49-F238E27FC236}">
                      <a16:creationId xmlns:a16="http://schemas.microsoft.com/office/drawing/2014/main" id="{869F3D3D-28CD-41D0-80B2-4EDE74A8DA6D}"/>
                    </a:ext>
                  </a:extLst>
                </xdr:cNvPr>
                <xdr:cNvCxnSpPr/>
              </xdr:nvCxnSpPr>
              <xdr:spPr>
                <a:xfrm>
                  <a:off x="9525022" y="4287653"/>
                  <a:ext cx="282420" cy="2378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55" name="Прямая соединительная линия 54">
                  <a:extLst>
                    <a:ext uri="{FF2B5EF4-FFF2-40B4-BE49-F238E27FC236}">
                      <a16:creationId xmlns:a16="http://schemas.microsoft.com/office/drawing/2014/main" id="{F1DD3356-4E5E-4EF2-8C36-6FAB070A45E3}"/>
                    </a:ext>
                  </a:extLst>
                </xdr:cNvPr>
                <xdr:cNvCxnSpPr/>
              </xdr:nvCxnSpPr>
              <xdr:spPr>
                <a:xfrm flipV="1">
                  <a:off x="9740103" y="4124349"/>
                  <a:ext cx="0" cy="230902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2" name="Прямая соединительная линия 61">
                  <a:extLst>
                    <a:ext uri="{FF2B5EF4-FFF2-40B4-BE49-F238E27FC236}">
                      <a16:creationId xmlns:a16="http://schemas.microsoft.com/office/drawing/2014/main" id="{7E75AC07-A05A-4E45-869A-C8CCF2BC76D1}"/>
                    </a:ext>
                  </a:extLst>
                </xdr:cNvPr>
                <xdr:cNvCxnSpPr/>
              </xdr:nvCxnSpPr>
              <xdr:spPr>
                <a:xfrm>
                  <a:off x="9525022" y="3257342"/>
                  <a:ext cx="288345" cy="0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3" name="Прямая соединительная линия 62">
                  <a:extLst>
                    <a:ext uri="{FF2B5EF4-FFF2-40B4-BE49-F238E27FC236}">
                      <a16:creationId xmlns:a16="http://schemas.microsoft.com/office/drawing/2014/main" id="{254A0379-A823-4971-BF1C-51BEF6F6D0D8}"/>
                    </a:ext>
                  </a:extLst>
                </xdr:cNvPr>
                <xdr:cNvCxnSpPr/>
              </xdr:nvCxnSpPr>
              <xdr:spPr>
                <a:xfrm>
                  <a:off x="9525022" y="3424094"/>
                  <a:ext cx="291747" cy="0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4" name="Прямая соединительная линия 63">
                  <a:extLst>
                    <a:ext uri="{FF2B5EF4-FFF2-40B4-BE49-F238E27FC236}">
                      <a16:creationId xmlns:a16="http://schemas.microsoft.com/office/drawing/2014/main" id="{33A9B097-7034-4686-B3C6-EE1C0DA194E7}"/>
                    </a:ext>
                  </a:extLst>
                </xdr:cNvPr>
                <xdr:cNvCxnSpPr/>
              </xdr:nvCxnSpPr>
              <xdr:spPr>
                <a:xfrm flipV="1">
                  <a:off x="9740103" y="3179177"/>
                  <a:ext cx="0" cy="306897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2" name="Прямая соединительная линия 71">
                  <a:extLst>
                    <a:ext uri="{FF2B5EF4-FFF2-40B4-BE49-F238E27FC236}">
                      <a16:creationId xmlns:a16="http://schemas.microsoft.com/office/drawing/2014/main" id="{76342D3A-AA25-4720-9AE5-0608C3F59A18}"/>
                    </a:ext>
                  </a:extLst>
                </xdr:cNvPr>
                <xdr:cNvCxnSpPr/>
              </xdr:nvCxnSpPr>
              <xdr:spPr>
                <a:xfrm>
                  <a:off x="9525022" y="2483975"/>
                  <a:ext cx="288345" cy="0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3" name="Прямая соединительная линия 72">
                  <a:extLst>
                    <a:ext uri="{FF2B5EF4-FFF2-40B4-BE49-F238E27FC236}">
                      <a16:creationId xmlns:a16="http://schemas.microsoft.com/office/drawing/2014/main" id="{959368F8-F66B-49C2-BDBF-6ACD306D7BBC}"/>
                    </a:ext>
                  </a:extLst>
                </xdr:cNvPr>
                <xdr:cNvCxnSpPr/>
              </xdr:nvCxnSpPr>
              <xdr:spPr>
                <a:xfrm>
                  <a:off x="9525022" y="2788211"/>
                  <a:ext cx="291747" cy="0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4" name="Прямая соединительная линия 73">
                  <a:extLst>
                    <a:ext uri="{FF2B5EF4-FFF2-40B4-BE49-F238E27FC236}">
                      <a16:creationId xmlns:a16="http://schemas.microsoft.com/office/drawing/2014/main" id="{CCA24B79-6D9D-40F8-A906-99FC15A1D82A}"/>
                    </a:ext>
                  </a:extLst>
                </xdr:cNvPr>
                <xdr:cNvCxnSpPr/>
              </xdr:nvCxnSpPr>
              <xdr:spPr>
                <a:xfrm flipV="1">
                  <a:off x="9740103" y="2402411"/>
                  <a:ext cx="0" cy="429944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58" name="TextBox 57">
                <a:extLst>
                  <a:ext uri="{FF2B5EF4-FFF2-40B4-BE49-F238E27FC236}">
                    <a16:creationId xmlns:a16="http://schemas.microsoft.com/office/drawing/2014/main" id="{93B4BFD3-E0B8-4AAF-A77B-FE0D27A78B6A}"/>
                  </a:ext>
                </a:extLst>
              </xdr:cNvPr>
              <xdr:cNvSpPr txBox="1"/>
            </xdr:nvSpPr>
            <xdr:spPr>
              <a:xfrm>
                <a:off x="9759461" y="4110404"/>
                <a:ext cx="327654" cy="26489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ru-RU" sz="1100"/>
                  <a:t>50</a:t>
                </a:r>
                <a:endParaRPr lang="en-US" sz="1100"/>
              </a:p>
            </xdr:txBody>
          </xdr:sp>
          <xdr:sp macro="" textlink="$P$3">
            <xdr:nvSpPr>
              <xdr:cNvPr id="68" name="TextBox 67">
                <a:extLst>
                  <a:ext uri="{FF2B5EF4-FFF2-40B4-BE49-F238E27FC236}">
                    <a16:creationId xmlns:a16="http://schemas.microsoft.com/office/drawing/2014/main" id="{260BD101-9A3C-450F-83E0-735873DB21F9}"/>
                  </a:ext>
                </a:extLst>
              </xdr:cNvPr>
              <xdr:cNvSpPr txBox="1"/>
            </xdr:nvSpPr>
            <xdr:spPr>
              <a:xfrm>
                <a:off x="9759461" y="3214341"/>
                <a:ext cx="435388" cy="26445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fld id="{7E61E6CA-3906-4D0D-B7C5-E73499C2923D}" type="TxLink">
                  <a:rPr lang="en-US" sz="1100" b="0" i="0" u="none" strike="noStrike">
                    <a:solidFill>
                      <a:srgbClr val="000000"/>
                    </a:solidFill>
                    <a:latin typeface="Calibri"/>
                    <a:cs typeface="Calibri"/>
                  </a:rPr>
                  <a:t>77,8</a:t>
                </a:fld>
                <a:endParaRPr lang="ru-RU" sz="1100"/>
              </a:p>
            </xdr:txBody>
          </xdr:sp>
          <xdr:sp macro="" textlink="'3'!F3">
            <xdr:nvSpPr>
              <xdr:cNvPr id="75" name="TextBox 74">
                <a:extLst>
                  <a:ext uri="{FF2B5EF4-FFF2-40B4-BE49-F238E27FC236}">
                    <a16:creationId xmlns:a16="http://schemas.microsoft.com/office/drawing/2014/main" id="{D2927047-86EB-46AA-B3F1-8B2A94D8C2EA}"/>
                  </a:ext>
                </a:extLst>
              </xdr:cNvPr>
              <xdr:cNvSpPr txBox="1"/>
            </xdr:nvSpPr>
            <xdr:spPr>
              <a:xfrm>
                <a:off x="9759461" y="2497194"/>
                <a:ext cx="399148" cy="264036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fld id="{607B6564-6F63-4F52-8005-232B763DEB53}" type="TxLink">
                  <a:rPr lang="en-US" sz="1100" b="0" i="0" u="none" strike="noStrike">
                    <a:solidFill>
                      <a:srgbClr val="000000"/>
                    </a:solidFill>
                    <a:latin typeface="Calibri"/>
                    <a:cs typeface="Calibri"/>
                  </a:rPr>
                  <a:pPr/>
                  <a:t>100</a:t>
                </a:fld>
                <a:endParaRPr lang="ru-RU" sz="1100"/>
              </a:p>
            </xdr:txBody>
          </xdr:sp>
        </xdr:grpSp>
      </xdr:grpSp>
      <xdr:sp macro="" textlink="">
        <xdr:nvSpPr>
          <xdr:cNvPr id="147" name="TextBox 146">
            <a:extLst>
              <a:ext uri="{FF2B5EF4-FFF2-40B4-BE49-F238E27FC236}">
                <a16:creationId xmlns:a16="http://schemas.microsoft.com/office/drawing/2014/main" id="{2BA34C85-87A4-4B4B-A9C4-8CD657397868}"/>
              </a:ext>
            </a:extLst>
          </xdr:cNvPr>
          <xdr:cNvSpPr txBox="1"/>
        </xdr:nvSpPr>
        <xdr:spPr>
          <a:xfrm>
            <a:off x="8886264" y="4437529"/>
            <a:ext cx="188134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ru-RU" sz="1100"/>
              <a:t>Одностороннее заполнение</a:t>
            </a:r>
          </a:p>
        </xdr:txBody>
      </xdr:sp>
    </xdr:grpSp>
    <xdr:clientData/>
  </xdr:twoCellAnchor>
  <xdr:twoCellAnchor editAs="absolute">
    <xdr:from>
      <xdr:col>8</xdr:col>
      <xdr:colOff>175932</xdr:colOff>
      <xdr:row>7</xdr:row>
      <xdr:rowOff>28575</xdr:rowOff>
    </xdr:from>
    <xdr:to>
      <xdr:col>12</xdr:col>
      <xdr:colOff>189910</xdr:colOff>
      <xdr:row>21</xdr:row>
      <xdr:rowOff>88067</xdr:rowOff>
    </xdr:to>
    <xdr:grpSp>
      <xdr:nvGrpSpPr>
        <xdr:cNvPr id="151" name="Группа 150">
          <a:extLst>
            <a:ext uri="{FF2B5EF4-FFF2-40B4-BE49-F238E27FC236}">
              <a16:creationId xmlns:a16="http://schemas.microsoft.com/office/drawing/2014/main" id="{8642F265-CE2F-4DA1-AB4C-4F56F85D6D64}"/>
            </a:ext>
          </a:extLst>
        </xdr:cNvPr>
        <xdr:cNvGrpSpPr/>
      </xdr:nvGrpSpPr>
      <xdr:grpSpPr>
        <a:xfrm>
          <a:off x="11015382" y="1400175"/>
          <a:ext cx="1795153" cy="2726492"/>
          <a:chOff x="11418794" y="1980079"/>
          <a:chExt cx="1781706" cy="2722010"/>
        </a:xfrm>
      </xdr:grpSpPr>
      <xdr:grpSp>
        <xdr:nvGrpSpPr>
          <xdr:cNvPr id="77" name="Группа 76">
            <a:extLst>
              <a:ext uri="{FF2B5EF4-FFF2-40B4-BE49-F238E27FC236}">
                <a16:creationId xmlns:a16="http://schemas.microsoft.com/office/drawing/2014/main" id="{D49DDF91-E3DA-426D-BF89-2486286789A6}"/>
              </a:ext>
            </a:extLst>
          </xdr:cNvPr>
          <xdr:cNvGrpSpPr/>
        </xdr:nvGrpSpPr>
        <xdr:grpSpPr>
          <a:xfrm>
            <a:off x="12177790" y="1980079"/>
            <a:ext cx="882181" cy="2404267"/>
            <a:chOff x="9302146" y="1968012"/>
            <a:chExt cx="894366" cy="2407284"/>
          </a:xfrm>
        </xdr:grpSpPr>
        <xdr:grpSp>
          <xdr:nvGrpSpPr>
            <xdr:cNvPr id="78" name="Группа 77">
              <a:extLst>
                <a:ext uri="{FF2B5EF4-FFF2-40B4-BE49-F238E27FC236}">
                  <a16:creationId xmlns:a16="http://schemas.microsoft.com/office/drawing/2014/main" id="{03AE96C1-41D5-4C95-AD5E-3B6CF314F85B}"/>
                </a:ext>
              </a:extLst>
            </xdr:cNvPr>
            <xdr:cNvGrpSpPr/>
          </xdr:nvGrpSpPr>
          <xdr:grpSpPr>
            <a:xfrm>
              <a:off x="9302146" y="1968012"/>
              <a:ext cx="266295" cy="2313109"/>
              <a:chOff x="9347154" y="4207329"/>
              <a:chExt cx="266295" cy="2314575"/>
            </a:xfrm>
          </xdr:grpSpPr>
          <xdr:sp macro="" textlink="">
            <xdr:nvSpPr>
              <xdr:cNvPr id="93" name="Прямоугольник 92">
                <a:extLst>
                  <a:ext uri="{FF2B5EF4-FFF2-40B4-BE49-F238E27FC236}">
                    <a16:creationId xmlns:a16="http://schemas.microsoft.com/office/drawing/2014/main" id="{D59F9550-A623-4906-8136-F4F6414CE9C5}"/>
                  </a:ext>
                </a:extLst>
              </xdr:cNvPr>
              <xdr:cNvSpPr/>
            </xdr:nvSpPr>
            <xdr:spPr>
              <a:xfrm>
                <a:off x="9424477" y="4254954"/>
                <a:ext cx="105966" cy="2266950"/>
              </a:xfrm>
              <a:prstGeom prst="rect">
                <a:avLst/>
              </a:prstGeom>
              <a:noFill/>
              <a:ln>
                <a:solidFill>
                  <a:schemeClr val="bg1">
                    <a:lumMod val="6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94" name="Правая круглая скобка 93">
                <a:extLst>
                  <a:ext uri="{FF2B5EF4-FFF2-40B4-BE49-F238E27FC236}">
                    <a16:creationId xmlns:a16="http://schemas.microsoft.com/office/drawing/2014/main" id="{FB65AC0B-EE0C-475D-8512-8155C82DF9DC}"/>
                  </a:ext>
                </a:extLst>
              </xdr:cNvPr>
              <xdr:cNvSpPr/>
            </xdr:nvSpPr>
            <xdr:spPr>
              <a:xfrm rot="16200000">
                <a:off x="9418042" y="4136441"/>
                <a:ext cx="124520" cy="266295"/>
              </a:xfrm>
              <a:prstGeom prst="rightBracket">
                <a:avLst>
                  <a:gd name="adj" fmla="val 0"/>
                </a:avLst>
              </a:prstGeom>
              <a:ln w="19050"/>
            </xdr:spPr>
            <xdr:style>
              <a:lnRef idx="1">
                <a:schemeClr val="accent3"/>
              </a:lnRef>
              <a:fillRef idx="0">
                <a:schemeClr val="accent3"/>
              </a:fillRef>
              <a:effectRef idx="0">
                <a:schemeClr val="accent3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95" name="Прямоугольник 94">
                <a:extLst>
                  <a:ext uri="{FF2B5EF4-FFF2-40B4-BE49-F238E27FC236}">
                    <a16:creationId xmlns:a16="http://schemas.microsoft.com/office/drawing/2014/main" id="{2B408BDD-3479-4A6D-AE75-5B964937C720}"/>
                  </a:ext>
                </a:extLst>
              </xdr:cNvPr>
              <xdr:cNvSpPr/>
            </xdr:nvSpPr>
            <xdr:spPr>
              <a:xfrm>
                <a:off x="9547170" y="4259368"/>
                <a:ext cx="45719" cy="288929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96" name="Прямоугольник 95">
                <a:extLst>
                  <a:ext uri="{FF2B5EF4-FFF2-40B4-BE49-F238E27FC236}">
                    <a16:creationId xmlns:a16="http://schemas.microsoft.com/office/drawing/2014/main" id="{24B1A1DE-2F5B-4136-9A13-C5FFE952D064}"/>
                  </a:ext>
                </a:extLst>
              </xdr:cNvPr>
              <xdr:cNvSpPr/>
            </xdr:nvSpPr>
            <xdr:spPr>
              <a:xfrm>
                <a:off x="9547170" y="4730739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97" name="Прямоугольник 96">
                <a:extLst>
                  <a:ext uri="{FF2B5EF4-FFF2-40B4-BE49-F238E27FC236}">
                    <a16:creationId xmlns:a16="http://schemas.microsoft.com/office/drawing/2014/main" id="{651CC5FD-BA2C-4067-96D2-1C280DA5A3AB}"/>
                  </a:ext>
                </a:extLst>
              </xdr:cNvPr>
              <xdr:cNvSpPr/>
            </xdr:nvSpPr>
            <xdr:spPr>
              <a:xfrm>
                <a:off x="9547170" y="5201181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98" name="Прямоугольник 97">
                <a:extLst>
                  <a:ext uri="{FF2B5EF4-FFF2-40B4-BE49-F238E27FC236}">
                    <a16:creationId xmlns:a16="http://schemas.microsoft.com/office/drawing/2014/main" id="{1ED48F2B-3D00-4F53-BF2D-72BBC142DD55}"/>
                  </a:ext>
                </a:extLst>
              </xdr:cNvPr>
              <xdr:cNvSpPr/>
            </xdr:nvSpPr>
            <xdr:spPr>
              <a:xfrm>
                <a:off x="9547170" y="5671623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99" name="Прямоугольник 98">
                <a:extLst>
                  <a:ext uri="{FF2B5EF4-FFF2-40B4-BE49-F238E27FC236}">
                    <a16:creationId xmlns:a16="http://schemas.microsoft.com/office/drawing/2014/main" id="{05A689E6-CE89-426B-A4D0-045189A663AD}"/>
                  </a:ext>
                </a:extLst>
              </xdr:cNvPr>
              <xdr:cNvSpPr/>
            </xdr:nvSpPr>
            <xdr:spPr>
              <a:xfrm>
                <a:off x="9547170" y="6142065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100" name="Прямоугольник 99">
                <a:extLst>
                  <a:ext uri="{FF2B5EF4-FFF2-40B4-BE49-F238E27FC236}">
                    <a16:creationId xmlns:a16="http://schemas.microsoft.com/office/drawing/2014/main" id="{BA950BDA-E2DE-4EAE-8469-4029CF991EBE}"/>
                  </a:ext>
                </a:extLst>
              </xdr:cNvPr>
              <xdr:cNvSpPr/>
            </xdr:nvSpPr>
            <xdr:spPr>
              <a:xfrm>
                <a:off x="9366015" y="4259368"/>
                <a:ext cx="45719" cy="288929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101" name="Прямоугольник 100">
                <a:extLst>
                  <a:ext uri="{FF2B5EF4-FFF2-40B4-BE49-F238E27FC236}">
                    <a16:creationId xmlns:a16="http://schemas.microsoft.com/office/drawing/2014/main" id="{A953D1A4-6003-4A84-9F55-663E00E69CC1}"/>
                  </a:ext>
                </a:extLst>
              </xdr:cNvPr>
              <xdr:cNvSpPr/>
            </xdr:nvSpPr>
            <xdr:spPr>
              <a:xfrm>
                <a:off x="9366015" y="4730739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102" name="Прямоугольник 101">
                <a:extLst>
                  <a:ext uri="{FF2B5EF4-FFF2-40B4-BE49-F238E27FC236}">
                    <a16:creationId xmlns:a16="http://schemas.microsoft.com/office/drawing/2014/main" id="{307335A1-B165-46C4-83F4-61FCB6C7113C}"/>
                  </a:ext>
                </a:extLst>
              </xdr:cNvPr>
              <xdr:cNvSpPr/>
            </xdr:nvSpPr>
            <xdr:spPr>
              <a:xfrm>
                <a:off x="9366015" y="5201181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103" name="Прямоугольник 102">
                <a:extLst>
                  <a:ext uri="{FF2B5EF4-FFF2-40B4-BE49-F238E27FC236}">
                    <a16:creationId xmlns:a16="http://schemas.microsoft.com/office/drawing/2014/main" id="{70FA4530-6D98-4CBB-9AD4-6678B95DF426}"/>
                  </a:ext>
                </a:extLst>
              </xdr:cNvPr>
              <xdr:cNvSpPr/>
            </xdr:nvSpPr>
            <xdr:spPr>
              <a:xfrm>
                <a:off x="9366015" y="5671623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  <xdr:sp macro="" textlink="">
            <xdr:nvSpPr>
              <xdr:cNvPr id="104" name="Прямоугольник 103">
                <a:extLst>
                  <a:ext uri="{FF2B5EF4-FFF2-40B4-BE49-F238E27FC236}">
                    <a16:creationId xmlns:a16="http://schemas.microsoft.com/office/drawing/2014/main" id="{80ECB8E7-4938-478E-832C-47892DCC8A6D}"/>
                  </a:ext>
                </a:extLst>
              </xdr:cNvPr>
              <xdr:cNvSpPr/>
            </xdr:nvSpPr>
            <xdr:spPr>
              <a:xfrm>
                <a:off x="9366015" y="6142065"/>
                <a:ext cx="45719" cy="288000"/>
              </a:xfrm>
              <a:prstGeom prst="rect">
                <a:avLst/>
              </a:prstGeom>
              <a:noFill/>
              <a:ln w="95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ru-RU" sz="1100"/>
              </a:p>
            </xdr:txBody>
          </xdr:sp>
        </xdr:grpSp>
        <xdr:grpSp>
          <xdr:nvGrpSpPr>
            <xdr:cNvPr id="79" name="Группа 78">
              <a:extLst>
                <a:ext uri="{FF2B5EF4-FFF2-40B4-BE49-F238E27FC236}">
                  <a16:creationId xmlns:a16="http://schemas.microsoft.com/office/drawing/2014/main" id="{8B914E22-52C4-4757-8B80-9B92B4D93085}"/>
                </a:ext>
              </a:extLst>
            </xdr:cNvPr>
            <xdr:cNvGrpSpPr/>
          </xdr:nvGrpSpPr>
          <xdr:grpSpPr>
            <a:xfrm>
              <a:off x="9525022" y="2402411"/>
              <a:ext cx="671490" cy="1972885"/>
              <a:chOff x="9525022" y="2402411"/>
              <a:chExt cx="671490" cy="1972885"/>
            </a:xfrm>
          </xdr:grpSpPr>
          <xdr:grpSp>
            <xdr:nvGrpSpPr>
              <xdr:cNvPr id="80" name="Группа 79">
                <a:extLst>
                  <a:ext uri="{FF2B5EF4-FFF2-40B4-BE49-F238E27FC236}">
                    <a16:creationId xmlns:a16="http://schemas.microsoft.com/office/drawing/2014/main" id="{2ECDCB61-B6D5-424F-926C-C0437ED1C8B8}"/>
                  </a:ext>
                </a:extLst>
              </xdr:cNvPr>
              <xdr:cNvGrpSpPr/>
            </xdr:nvGrpSpPr>
            <xdr:grpSpPr>
              <a:xfrm>
                <a:off x="9525022" y="2402411"/>
                <a:ext cx="291747" cy="1952840"/>
                <a:chOff x="9525022" y="2402411"/>
                <a:chExt cx="291747" cy="1952840"/>
              </a:xfrm>
            </xdr:grpSpPr>
            <xdr:cxnSp macro="">
              <xdr:nvCxnSpPr>
                <xdr:cNvPr id="84" name="Прямая соединительная линия 83">
                  <a:extLst>
                    <a:ext uri="{FF2B5EF4-FFF2-40B4-BE49-F238E27FC236}">
                      <a16:creationId xmlns:a16="http://schemas.microsoft.com/office/drawing/2014/main" id="{2A61ED23-1A42-4988-9550-72638DA31274}"/>
                    </a:ext>
                  </a:extLst>
                </xdr:cNvPr>
                <xdr:cNvCxnSpPr/>
              </xdr:nvCxnSpPr>
              <xdr:spPr>
                <a:xfrm>
                  <a:off x="9525022" y="4195714"/>
                  <a:ext cx="282420" cy="2378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5" name="Прямая соединительная линия 84">
                  <a:extLst>
                    <a:ext uri="{FF2B5EF4-FFF2-40B4-BE49-F238E27FC236}">
                      <a16:creationId xmlns:a16="http://schemas.microsoft.com/office/drawing/2014/main" id="{34BAEE36-4648-4BE8-ADD1-C32521D51D7C}"/>
                    </a:ext>
                  </a:extLst>
                </xdr:cNvPr>
                <xdr:cNvCxnSpPr/>
              </xdr:nvCxnSpPr>
              <xdr:spPr>
                <a:xfrm>
                  <a:off x="9525022" y="4287653"/>
                  <a:ext cx="282420" cy="2378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6" name="Прямая соединительная линия 85">
                  <a:extLst>
                    <a:ext uri="{FF2B5EF4-FFF2-40B4-BE49-F238E27FC236}">
                      <a16:creationId xmlns:a16="http://schemas.microsoft.com/office/drawing/2014/main" id="{6C0CFDED-9D08-46DA-897B-F6B3298A2005}"/>
                    </a:ext>
                  </a:extLst>
                </xdr:cNvPr>
                <xdr:cNvCxnSpPr/>
              </xdr:nvCxnSpPr>
              <xdr:spPr>
                <a:xfrm flipV="1">
                  <a:off x="9740103" y="4124349"/>
                  <a:ext cx="0" cy="230902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7" name="Прямая соединительная линия 86">
                  <a:extLst>
                    <a:ext uri="{FF2B5EF4-FFF2-40B4-BE49-F238E27FC236}">
                      <a16:creationId xmlns:a16="http://schemas.microsoft.com/office/drawing/2014/main" id="{60884D42-04AA-4890-A8C8-0A2B6AC63560}"/>
                    </a:ext>
                  </a:extLst>
                </xdr:cNvPr>
                <xdr:cNvCxnSpPr/>
              </xdr:nvCxnSpPr>
              <xdr:spPr>
                <a:xfrm>
                  <a:off x="9525022" y="3257342"/>
                  <a:ext cx="288345" cy="0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8" name="Прямая соединительная линия 87">
                  <a:extLst>
                    <a:ext uri="{FF2B5EF4-FFF2-40B4-BE49-F238E27FC236}">
                      <a16:creationId xmlns:a16="http://schemas.microsoft.com/office/drawing/2014/main" id="{E7362EFA-F23C-46A3-B296-414508DB9275}"/>
                    </a:ext>
                  </a:extLst>
                </xdr:cNvPr>
                <xdr:cNvCxnSpPr/>
              </xdr:nvCxnSpPr>
              <xdr:spPr>
                <a:xfrm>
                  <a:off x="9525022" y="3424094"/>
                  <a:ext cx="291747" cy="0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9" name="Прямая соединительная линия 88">
                  <a:extLst>
                    <a:ext uri="{FF2B5EF4-FFF2-40B4-BE49-F238E27FC236}">
                      <a16:creationId xmlns:a16="http://schemas.microsoft.com/office/drawing/2014/main" id="{8F819723-99B6-4D40-A7D2-BB77A8C91E08}"/>
                    </a:ext>
                  </a:extLst>
                </xdr:cNvPr>
                <xdr:cNvCxnSpPr/>
              </xdr:nvCxnSpPr>
              <xdr:spPr>
                <a:xfrm flipV="1">
                  <a:off x="9740103" y="3179177"/>
                  <a:ext cx="0" cy="306897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90" name="Прямая соединительная линия 89">
                  <a:extLst>
                    <a:ext uri="{FF2B5EF4-FFF2-40B4-BE49-F238E27FC236}">
                      <a16:creationId xmlns:a16="http://schemas.microsoft.com/office/drawing/2014/main" id="{BAA260C4-71AD-4626-B771-8F8DF22A8CBE}"/>
                    </a:ext>
                  </a:extLst>
                </xdr:cNvPr>
                <xdr:cNvCxnSpPr/>
              </xdr:nvCxnSpPr>
              <xdr:spPr>
                <a:xfrm>
                  <a:off x="9525022" y="2483975"/>
                  <a:ext cx="288345" cy="0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91" name="Прямая соединительная линия 90">
                  <a:extLst>
                    <a:ext uri="{FF2B5EF4-FFF2-40B4-BE49-F238E27FC236}">
                      <a16:creationId xmlns:a16="http://schemas.microsoft.com/office/drawing/2014/main" id="{18800EEB-769B-4D12-A6D9-0D54200547B6}"/>
                    </a:ext>
                  </a:extLst>
                </xdr:cNvPr>
                <xdr:cNvCxnSpPr/>
              </xdr:nvCxnSpPr>
              <xdr:spPr>
                <a:xfrm>
                  <a:off x="9525022" y="2788211"/>
                  <a:ext cx="291747" cy="0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92" name="Прямая соединительная линия 91">
                  <a:extLst>
                    <a:ext uri="{FF2B5EF4-FFF2-40B4-BE49-F238E27FC236}">
                      <a16:creationId xmlns:a16="http://schemas.microsoft.com/office/drawing/2014/main" id="{82A3D8C5-DB31-4D6D-9DC2-0826BAFF2F60}"/>
                    </a:ext>
                  </a:extLst>
                </xdr:cNvPr>
                <xdr:cNvCxnSpPr/>
              </xdr:nvCxnSpPr>
              <xdr:spPr>
                <a:xfrm flipV="1">
                  <a:off x="9740103" y="2402411"/>
                  <a:ext cx="0" cy="429944"/>
                </a:xfrm>
                <a:prstGeom prst="line">
                  <a:avLst/>
                </a:prstGeom>
                <a:ln w="6350"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81" name="TextBox 80">
                <a:extLst>
                  <a:ext uri="{FF2B5EF4-FFF2-40B4-BE49-F238E27FC236}">
                    <a16:creationId xmlns:a16="http://schemas.microsoft.com/office/drawing/2014/main" id="{AF88C290-71A4-4117-937E-FC194EC9695F}"/>
                  </a:ext>
                </a:extLst>
              </xdr:cNvPr>
              <xdr:cNvSpPr txBox="1"/>
            </xdr:nvSpPr>
            <xdr:spPr>
              <a:xfrm>
                <a:off x="9759461" y="4110404"/>
                <a:ext cx="332180" cy="26489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ru-RU" sz="1100"/>
                  <a:t>50</a:t>
                </a:r>
                <a:endParaRPr lang="en-US" sz="1100"/>
              </a:p>
            </xdr:txBody>
          </xdr:sp>
          <xdr:sp macro="" textlink="$P$4">
            <xdr:nvSpPr>
              <xdr:cNvPr id="82" name="TextBox 81">
                <a:extLst>
                  <a:ext uri="{FF2B5EF4-FFF2-40B4-BE49-F238E27FC236}">
                    <a16:creationId xmlns:a16="http://schemas.microsoft.com/office/drawing/2014/main" id="{0BFC4F50-68E9-4840-B0F0-11B21907CBAA}"/>
                  </a:ext>
                </a:extLst>
              </xdr:cNvPr>
              <xdr:cNvSpPr txBox="1"/>
            </xdr:nvSpPr>
            <xdr:spPr>
              <a:xfrm>
                <a:off x="9759461" y="3214341"/>
                <a:ext cx="437051" cy="26445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fld id="{AD78EA7B-909F-47FA-9E5E-99FA34C4545A}" type="TxLink">
                  <a:rPr lang="en-US" sz="1100" b="0" i="0" u="none" strike="noStrike">
                    <a:solidFill>
                      <a:srgbClr val="000000"/>
                    </a:solidFill>
                    <a:latin typeface="Calibri"/>
                    <a:cs typeface="Calibri"/>
                  </a:rPr>
                  <a:t>77,8</a:t>
                </a:fld>
                <a:endParaRPr lang="ru-RU" sz="1100"/>
              </a:p>
            </xdr:txBody>
          </xdr:sp>
          <xdr:sp macro="" textlink="'3'!F3">
            <xdr:nvSpPr>
              <xdr:cNvPr id="83" name="TextBox 82">
                <a:extLst>
                  <a:ext uri="{FF2B5EF4-FFF2-40B4-BE49-F238E27FC236}">
                    <a16:creationId xmlns:a16="http://schemas.microsoft.com/office/drawing/2014/main" id="{AFF91DCA-DB11-47D0-98C7-E9DBB9671DD5}"/>
                  </a:ext>
                </a:extLst>
              </xdr:cNvPr>
              <xdr:cNvSpPr txBox="1"/>
            </xdr:nvSpPr>
            <xdr:spPr>
              <a:xfrm>
                <a:off x="9759461" y="2497194"/>
                <a:ext cx="404661" cy="26489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fld id="{607B6564-6F63-4F52-8005-232B763DEB53}" type="TxLink">
                  <a:rPr lang="en-US" sz="1100" b="0" i="0" u="none" strike="noStrike">
                    <a:solidFill>
                      <a:srgbClr val="000000"/>
                    </a:solidFill>
                    <a:latin typeface="Calibri"/>
                    <a:cs typeface="Calibri"/>
                  </a:rPr>
                  <a:pPr/>
                  <a:t>100</a:t>
                </a:fld>
                <a:endParaRPr lang="ru-RU" sz="1100"/>
              </a:p>
            </xdr:txBody>
          </xdr:sp>
        </xdr:grpSp>
      </xdr:grpSp>
      <xdr:sp macro="" textlink="">
        <xdr:nvSpPr>
          <xdr:cNvPr id="148" name="TextBox 147">
            <a:extLst>
              <a:ext uri="{FF2B5EF4-FFF2-40B4-BE49-F238E27FC236}">
                <a16:creationId xmlns:a16="http://schemas.microsoft.com/office/drawing/2014/main" id="{E8B276EF-38CC-485B-AC76-9CD471548703}"/>
              </a:ext>
            </a:extLst>
          </xdr:cNvPr>
          <xdr:cNvSpPr txBox="1"/>
        </xdr:nvSpPr>
        <xdr:spPr>
          <a:xfrm>
            <a:off x="11418794" y="4437529"/>
            <a:ext cx="1781706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ru-RU" sz="1100"/>
              <a:t>Двустороннее заполнение</a:t>
            </a:r>
          </a:p>
        </xdr:txBody>
      </xdr:sp>
    </xdr:grpSp>
    <xdr:clientData/>
  </xdr:twoCellAnchor>
  <xdr:twoCellAnchor editAs="absolute">
    <xdr:from>
      <xdr:col>12</xdr:col>
      <xdr:colOff>349063</xdr:colOff>
      <xdr:row>6</xdr:row>
      <xdr:rowOff>172665</xdr:rowOff>
    </xdr:from>
    <xdr:to>
      <xdr:col>16384</xdr:col>
      <xdr:colOff>31493</xdr:colOff>
      <xdr:row>21</xdr:row>
      <xdr:rowOff>88067</xdr:rowOff>
    </xdr:to>
    <xdr:grpSp>
      <xdr:nvGrpSpPr>
        <xdr:cNvPr id="152" name="Группа 151">
          <a:extLst>
            <a:ext uri="{FF2B5EF4-FFF2-40B4-BE49-F238E27FC236}">
              <a16:creationId xmlns:a16="http://schemas.microsoft.com/office/drawing/2014/main" id="{BBCA4988-0757-40F4-9AF0-3ABADD4CFED2}"/>
            </a:ext>
          </a:extLst>
        </xdr:cNvPr>
        <xdr:cNvGrpSpPr/>
      </xdr:nvGrpSpPr>
      <xdr:grpSpPr>
        <a:xfrm>
          <a:off x="12969688" y="1353765"/>
          <a:ext cx="1692205" cy="2772902"/>
          <a:chOff x="14040970" y="1933669"/>
          <a:chExt cx="1520353" cy="2768420"/>
        </a:xfrm>
      </xdr:grpSpPr>
      <xdr:grpSp>
        <xdr:nvGrpSpPr>
          <xdr:cNvPr id="146" name="Группа 145">
            <a:extLst>
              <a:ext uri="{FF2B5EF4-FFF2-40B4-BE49-F238E27FC236}">
                <a16:creationId xmlns:a16="http://schemas.microsoft.com/office/drawing/2014/main" id="{CD1D712D-7F66-41AF-9F68-5669F7C15D11}"/>
              </a:ext>
            </a:extLst>
          </xdr:cNvPr>
          <xdr:cNvGrpSpPr/>
        </xdr:nvGrpSpPr>
        <xdr:grpSpPr>
          <a:xfrm>
            <a:off x="14064495" y="1933669"/>
            <a:ext cx="1430066" cy="2450236"/>
            <a:chOff x="14090211" y="1921602"/>
            <a:chExt cx="1436642" cy="2453252"/>
          </a:xfrm>
        </xdr:grpSpPr>
        <xdr:grpSp>
          <xdr:nvGrpSpPr>
            <xdr:cNvPr id="105" name="Группа 104">
              <a:extLst>
                <a:ext uri="{FF2B5EF4-FFF2-40B4-BE49-F238E27FC236}">
                  <a16:creationId xmlns:a16="http://schemas.microsoft.com/office/drawing/2014/main" id="{4B628A99-479B-4219-B4AB-75EE87F1C0A5}"/>
                </a:ext>
              </a:extLst>
            </xdr:cNvPr>
            <xdr:cNvGrpSpPr/>
          </xdr:nvGrpSpPr>
          <xdr:grpSpPr>
            <a:xfrm>
              <a:off x="14090211" y="1921602"/>
              <a:ext cx="1436642" cy="2453252"/>
              <a:chOff x="8706277" y="1921669"/>
              <a:chExt cx="1448437" cy="2453185"/>
            </a:xfrm>
          </xdr:grpSpPr>
          <xdr:grpSp>
            <xdr:nvGrpSpPr>
              <xdr:cNvPr id="106" name="Группа 105">
                <a:extLst>
                  <a:ext uri="{FF2B5EF4-FFF2-40B4-BE49-F238E27FC236}">
                    <a16:creationId xmlns:a16="http://schemas.microsoft.com/office/drawing/2014/main" id="{6BE232DB-45FE-43DA-A020-C091352B0A8E}"/>
                  </a:ext>
                </a:extLst>
              </xdr:cNvPr>
              <xdr:cNvGrpSpPr/>
            </xdr:nvGrpSpPr>
            <xdr:grpSpPr>
              <a:xfrm>
                <a:off x="9302146" y="1968012"/>
                <a:ext cx="266295" cy="2313109"/>
                <a:chOff x="9347154" y="4207329"/>
                <a:chExt cx="266295" cy="2314575"/>
              </a:xfrm>
            </xdr:grpSpPr>
            <xdr:sp macro="" textlink="">
              <xdr:nvSpPr>
                <xdr:cNvPr id="121" name="Прямоугольник 120">
                  <a:extLst>
                    <a:ext uri="{FF2B5EF4-FFF2-40B4-BE49-F238E27FC236}">
                      <a16:creationId xmlns:a16="http://schemas.microsoft.com/office/drawing/2014/main" id="{890946E7-8C50-44F1-BF03-F27A1958474A}"/>
                    </a:ext>
                  </a:extLst>
                </xdr:cNvPr>
                <xdr:cNvSpPr/>
              </xdr:nvSpPr>
              <xdr:spPr>
                <a:xfrm>
                  <a:off x="9424477" y="4254954"/>
                  <a:ext cx="105966" cy="2266950"/>
                </a:xfrm>
                <a:prstGeom prst="rect">
                  <a:avLst/>
                </a:prstGeom>
                <a:noFill/>
                <a:ln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122" name="Правая круглая скобка 121">
                  <a:extLst>
                    <a:ext uri="{FF2B5EF4-FFF2-40B4-BE49-F238E27FC236}">
                      <a16:creationId xmlns:a16="http://schemas.microsoft.com/office/drawing/2014/main" id="{F3A044A8-32D7-472F-A917-01F9FDEEC3E0}"/>
                    </a:ext>
                  </a:extLst>
                </xdr:cNvPr>
                <xdr:cNvSpPr/>
              </xdr:nvSpPr>
              <xdr:spPr>
                <a:xfrm rot="16200000">
                  <a:off x="9418042" y="4136441"/>
                  <a:ext cx="124520" cy="266295"/>
                </a:xfrm>
                <a:prstGeom prst="rightBracket">
                  <a:avLst>
                    <a:gd name="adj" fmla="val 0"/>
                  </a:avLst>
                </a:prstGeom>
                <a:ln w="19050"/>
              </xdr:spPr>
              <xdr:style>
                <a:lnRef idx="1">
                  <a:schemeClr val="accent3"/>
                </a:lnRef>
                <a:fillRef idx="0">
                  <a:schemeClr val="accent3"/>
                </a:fillRef>
                <a:effectRef idx="0">
                  <a:schemeClr val="accent3"/>
                </a:effectRef>
                <a:fontRef idx="minor">
                  <a:schemeClr val="tx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123" name="Прямоугольник 122">
                  <a:extLst>
                    <a:ext uri="{FF2B5EF4-FFF2-40B4-BE49-F238E27FC236}">
                      <a16:creationId xmlns:a16="http://schemas.microsoft.com/office/drawing/2014/main" id="{9984F60A-646E-426B-8B7F-6DAEF943B82E}"/>
                    </a:ext>
                  </a:extLst>
                </xdr:cNvPr>
                <xdr:cNvSpPr/>
              </xdr:nvSpPr>
              <xdr:spPr>
                <a:xfrm>
                  <a:off x="9547170" y="4259368"/>
                  <a:ext cx="45719" cy="288929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124" name="Прямоугольник 123">
                  <a:extLst>
                    <a:ext uri="{FF2B5EF4-FFF2-40B4-BE49-F238E27FC236}">
                      <a16:creationId xmlns:a16="http://schemas.microsoft.com/office/drawing/2014/main" id="{11A48DAE-F8C3-489C-B90D-4709531F03ED}"/>
                    </a:ext>
                  </a:extLst>
                </xdr:cNvPr>
                <xdr:cNvSpPr/>
              </xdr:nvSpPr>
              <xdr:spPr>
                <a:xfrm>
                  <a:off x="9547170" y="4730739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125" name="Прямоугольник 124">
                  <a:extLst>
                    <a:ext uri="{FF2B5EF4-FFF2-40B4-BE49-F238E27FC236}">
                      <a16:creationId xmlns:a16="http://schemas.microsoft.com/office/drawing/2014/main" id="{C3D4E528-E10C-4DA3-B1AD-B1333C500C2B}"/>
                    </a:ext>
                  </a:extLst>
                </xdr:cNvPr>
                <xdr:cNvSpPr/>
              </xdr:nvSpPr>
              <xdr:spPr>
                <a:xfrm>
                  <a:off x="9547170" y="5201181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126" name="Прямоугольник 125">
                  <a:extLst>
                    <a:ext uri="{FF2B5EF4-FFF2-40B4-BE49-F238E27FC236}">
                      <a16:creationId xmlns:a16="http://schemas.microsoft.com/office/drawing/2014/main" id="{8919AC41-E568-4445-8802-DE963289C20B}"/>
                    </a:ext>
                  </a:extLst>
                </xdr:cNvPr>
                <xdr:cNvSpPr/>
              </xdr:nvSpPr>
              <xdr:spPr>
                <a:xfrm>
                  <a:off x="9547170" y="5671623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127" name="Прямоугольник 126">
                  <a:extLst>
                    <a:ext uri="{FF2B5EF4-FFF2-40B4-BE49-F238E27FC236}">
                      <a16:creationId xmlns:a16="http://schemas.microsoft.com/office/drawing/2014/main" id="{B42BE7D1-76A5-40D5-BD7E-4BC559A786D4}"/>
                    </a:ext>
                  </a:extLst>
                </xdr:cNvPr>
                <xdr:cNvSpPr/>
              </xdr:nvSpPr>
              <xdr:spPr>
                <a:xfrm>
                  <a:off x="9547170" y="6142065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128" name="Прямоугольник 127">
                  <a:extLst>
                    <a:ext uri="{FF2B5EF4-FFF2-40B4-BE49-F238E27FC236}">
                      <a16:creationId xmlns:a16="http://schemas.microsoft.com/office/drawing/2014/main" id="{5CFAF585-30A3-404F-8D08-B11DEF25C822}"/>
                    </a:ext>
                  </a:extLst>
                </xdr:cNvPr>
                <xdr:cNvSpPr/>
              </xdr:nvSpPr>
              <xdr:spPr>
                <a:xfrm>
                  <a:off x="9366015" y="4497734"/>
                  <a:ext cx="45719" cy="288929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129" name="Прямоугольник 128">
                  <a:extLst>
                    <a:ext uri="{FF2B5EF4-FFF2-40B4-BE49-F238E27FC236}">
                      <a16:creationId xmlns:a16="http://schemas.microsoft.com/office/drawing/2014/main" id="{FBEB8111-DB40-4B64-81C9-92E548FE7186}"/>
                    </a:ext>
                  </a:extLst>
                </xdr:cNvPr>
                <xdr:cNvSpPr/>
              </xdr:nvSpPr>
              <xdr:spPr>
                <a:xfrm>
                  <a:off x="9366015" y="4969106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130" name="Прямоугольник 129">
                  <a:extLst>
                    <a:ext uri="{FF2B5EF4-FFF2-40B4-BE49-F238E27FC236}">
                      <a16:creationId xmlns:a16="http://schemas.microsoft.com/office/drawing/2014/main" id="{A734060E-947E-4B8E-826D-1E42D3B6A838}"/>
                    </a:ext>
                  </a:extLst>
                </xdr:cNvPr>
                <xdr:cNvSpPr/>
              </xdr:nvSpPr>
              <xdr:spPr>
                <a:xfrm>
                  <a:off x="9366015" y="5439547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131" name="Прямоугольник 130">
                  <a:extLst>
                    <a:ext uri="{FF2B5EF4-FFF2-40B4-BE49-F238E27FC236}">
                      <a16:creationId xmlns:a16="http://schemas.microsoft.com/office/drawing/2014/main" id="{90CF5987-C379-4E12-AF22-84CA5AA40A34}"/>
                    </a:ext>
                  </a:extLst>
                </xdr:cNvPr>
                <xdr:cNvSpPr/>
              </xdr:nvSpPr>
              <xdr:spPr>
                <a:xfrm>
                  <a:off x="9366015" y="5909989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</xdr:grpSp>
          <xdr:grpSp>
            <xdr:nvGrpSpPr>
              <xdr:cNvPr id="107" name="Группа 106">
                <a:extLst>
                  <a:ext uri="{FF2B5EF4-FFF2-40B4-BE49-F238E27FC236}">
                    <a16:creationId xmlns:a16="http://schemas.microsoft.com/office/drawing/2014/main" id="{B9B4E2CC-753B-45A1-8609-FDD7E7F3A00E}"/>
                  </a:ext>
                </a:extLst>
              </xdr:cNvPr>
              <xdr:cNvGrpSpPr/>
            </xdr:nvGrpSpPr>
            <xdr:grpSpPr>
              <a:xfrm>
                <a:off x="8706277" y="1921669"/>
                <a:ext cx="1448437" cy="2453185"/>
                <a:chOff x="8706277" y="1921669"/>
                <a:chExt cx="1448437" cy="2453185"/>
              </a:xfrm>
            </xdr:grpSpPr>
            <xdr:grpSp>
              <xdr:nvGrpSpPr>
                <xdr:cNvPr id="108" name="Группа 107">
                  <a:extLst>
                    <a:ext uri="{FF2B5EF4-FFF2-40B4-BE49-F238E27FC236}">
                      <a16:creationId xmlns:a16="http://schemas.microsoft.com/office/drawing/2014/main" id="{74E66841-AB9D-4387-BC8D-01C691975118}"/>
                    </a:ext>
                  </a:extLst>
                </xdr:cNvPr>
                <xdr:cNvGrpSpPr/>
              </xdr:nvGrpSpPr>
              <xdr:grpSpPr>
                <a:xfrm>
                  <a:off x="9077068" y="1921669"/>
                  <a:ext cx="739701" cy="2436006"/>
                  <a:chOff x="9077068" y="1921669"/>
                  <a:chExt cx="739701" cy="2436006"/>
                </a:xfrm>
              </xdr:grpSpPr>
              <xdr:cxnSp macro="">
                <xdr:nvCxnSpPr>
                  <xdr:cNvPr id="112" name="Прямая соединительная линия 111">
                    <a:extLst>
                      <a:ext uri="{FF2B5EF4-FFF2-40B4-BE49-F238E27FC236}">
                        <a16:creationId xmlns:a16="http://schemas.microsoft.com/office/drawing/2014/main" id="{D71A49F3-09DC-4526-A41B-515A15AAD7D5}"/>
                      </a:ext>
                    </a:extLst>
                  </xdr:cNvPr>
                  <xdr:cNvCxnSpPr/>
                </xdr:nvCxnSpPr>
                <xdr:spPr>
                  <a:xfrm>
                    <a:off x="9525022" y="4195714"/>
                    <a:ext cx="282420" cy="2378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13" name="Прямая соединительная линия 112">
                    <a:extLst>
                      <a:ext uri="{FF2B5EF4-FFF2-40B4-BE49-F238E27FC236}">
                        <a16:creationId xmlns:a16="http://schemas.microsoft.com/office/drawing/2014/main" id="{33E82D6D-A795-4F90-9845-930A63399AA5}"/>
                      </a:ext>
                    </a:extLst>
                  </xdr:cNvPr>
                  <xdr:cNvCxnSpPr/>
                </xdr:nvCxnSpPr>
                <xdr:spPr>
                  <a:xfrm>
                    <a:off x="9525022" y="4287653"/>
                    <a:ext cx="282420" cy="2378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14" name="Прямая соединительная линия 113">
                    <a:extLst>
                      <a:ext uri="{FF2B5EF4-FFF2-40B4-BE49-F238E27FC236}">
                        <a16:creationId xmlns:a16="http://schemas.microsoft.com/office/drawing/2014/main" id="{0FBCB045-067D-4E13-9237-5DE0DA86BF5D}"/>
                      </a:ext>
                    </a:extLst>
                  </xdr:cNvPr>
                  <xdr:cNvCxnSpPr/>
                </xdr:nvCxnSpPr>
                <xdr:spPr>
                  <a:xfrm flipV="1">
                    <a:off x="9740103" y="4124349"/>
                    <a:ext cx="0" cy="230902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15" name="Прямая соединительная линия 114">
                    <a:extLst>
                      <a:ext uri="{FF2B5EF4-FFF2-40B4-BE49-F238E27FC236}">
                        <a16:creationId xmlns:a16="http://schemas.microsoft.com/office/drawing/2014/main" id="{C407B428-A451-4820-A0F1-78301F8B7636}"/>
                      </a:ext>
                    </a:extLst>
                  </xdr:cNvPr>
                  <xdr:cNvCxnSpPr/>
                </xdr:nvCxnSpPr>
                <xdr:spPr>
                  <a:xfrm>
                    <a:off x="9525022" y="3257342"/>
                    <a:ext cx="288345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16" name="Прямая соединительная линия 115">
                    <a:extLst>
                      <a:ext uri="{FF2B5EF4-FFF2-40B4-BE49-F238E27FC236}">
                        <a16:creationId xmlns:a16="http://schemas.microsoft.com/office/drawing/2014/main" id="{D1DD320E-9453-4108-8EA4-B99015B3C51B}"/>
                      </a:ext>
                    </a:extLst>
                  </xdr:cNvPr>
                  <xdr:cNvCxnSpPr/>
                </xdr:nvCxnSpPr>
                <xdr:spPr>
                  <a:xfrm>
                    <a:off x="9525022" y="3424094"/>
                    <a:ext cx="291747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17" name="Прямая соединительная линия 116">
                    <a:extLst>
                      <a:ext uri="{FF2B5EF4-FFF2-40B4-BE49-F238E27FC236}">
                        <a16:creationId xmlns:a16="http://schemas.microsoft.com/office/drawing/2014/main" id="{D3B5545C-D192-4950-AA46-8DB3E4E86CB4}"/>
                      </a:ext>
                    </a:extLst>
                  </xdr:cNvPr>
                  <xdr:cNvCxnSpPr/>
                </xdr:nvCxnSpPr>
                <xdr:spPr>
                  <a:xfrm flipV="1">
                    <a:off x="9740103" y="3179177"/>
                    <a:ext cx="0" cy="306897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18" name="Прямая соединительная линия 117">
                    <a:extLst>
                      <a:ext uri="{FF2B5EF4-FFF2-40B4-BE49-F238E27FC236}">
                        <a16:creationId xmlns:a16="http://schemas.microsoft.com/office/drawing/2014/main" id="{70C41832-FA8A-4CC3-A890-C0556411A48E}"/>
                      </a:ext>
                    </a:extLst>
                  </xdr:cNvPr>
                  <xdr:cNvCxnSpPr/>
                </xdr:nvCxnSpPr>
                <xdr:spPr>
                  <a:xfrm>
                    <a:off x="9525022" y="2483975"/>
                    <a:ext cx="288345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19" name="Прямая соединительная линия 118">
                    <a:extLst>
                      <a:ext uri="{FF2B5EF4-FFF2-40B4-BE49-F238E27FC236}">
                        <a16:creationId xmlns:a16="http://schemas.microsoft.com/office/drawing/2014/main" id="{4C8208D7-9DAC-4C67-AC2B-3EF23213D298}"/>
                      </a:ext>
                    </a:extLst>
                  </xdr:cNvPr>
                  <xdr:cNvCxnSpPr/>
                </xdr:nvCxnSpPr>
                <xdr:spPr>
                  <a:xfrm>
                    <a:off x="9525022" y="2788211"/>
                    <a:ext cx="291747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20" name="Прямая соединительная линия 119">
                    <a:extLst>
                      <a:ext uri="{FF2B5EF4-FFF2-40B4-BE49-F238E27FC236}">
                        <a16:creationId xmlns:a16="http://schemas.microsoft.com/office/drawing/2014/main" id="{8FC06C84-E94D-4159-9B7E-F60729EB7265}"/>
                      </a:ext>
                    </a:extLst>
                  </xdr:cNvPr>
                  <xdr:cNvCxnSpPr/>
                </xdr:nvCxnSpPr>
                <xdr:spPr>
                  <a:xfrm flipV="1">
                    <a:off x="9740103" y="2402411"/>
                    <a:ext cx="0" cy="429944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41" name="Прямая соединительная линия 140">
                    <a:extLst>
                      <a:ext uri="{FF2B5EF4-FFF2-40B4-BE49-F238E27FC236}">
                        <a16:creationId xmlns:a16="http://schemas.microsoft.com/office/drawing/2014/main" id="{9DF09C2B-16A6-49CB-BD73-07F3817F3130}"/>
                      </a:ext>
                    </a:extLst>
                  </xdr:cNvPr>
                  <xdr:cNvCxnSpPr/>
                </xdr:nvCxnSpPr>
                <xdr:spPr>
                  <a:xfrm>
                    <a:off x="9077069" y="2005171"/>
                    <a:ext cx="282420" cy="2378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42" name="Прямая соединительная линия 141">
                    <a:extLst>
                      <a:ext uri="{FF2B5EF4-FFF2-40B4-BE49-F238E27FC236}">
                        <a16:creationId xmlns:a16="http://schemas.microsoft.com/office/drawing/2014/main" id="{56557D62-3303-44EF-85EC-B5B2E454F3E8}"/>
                      </a:ext>
                    </a:extLst>
                  </xdr:cNvPr>
                  <xdr:cNvCxnSpPr/>
                </xdr:nvCxnSpPr>
                <xdr:spPr>
                  <a:xfrm>
                    <a:off x="9077068" y="2245477"/>
                    <a:ext cx="282420" cy="2378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43" name="Прямая соединительная линия 142">
                    <a:extLst>
                      <a:ext uri="{FF2B5EF4-FFF2-40B4-BE49-F238E27FC236}">
                        <a16:creationId xmlns:a16="http://schemas.microsoft.com/office/drawing/2014/main" id="{148DAF67-C98A-4CDE-94A0-2F0DB204DEFD}"/>
                      </a:ext>
                    </a:extLst>
                  </xdr:cNvPr>
                  <xdr:cNvCxnSpPr/>
                </xdr:nvCxnSpPr>
                <xdr:spPr>
                  <a:xfrm flipV="1">
                    <a:off x="9155607" y="1921669"/>
                    <a:ext cx="0" cy="405725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32" name="Прямая соединительная линия 131">
                    <a:extLst>
                      <a:ext uri="{FF2B5EF4-FFF2-40B4-BE49-F238E27FC236}">
                        <a16:creationId xmlns:a16="http://schemas.microsoft.com/office/drawing/2014/main" id="{7C118BE2-3CC8-4DE7-8278-736637D9D473}"/>
                      </a:ext>
                    </a:extLst>
                  </xdr:cNvPr>
                  <xdr:cNvCxnSpPr/>
                </xdr:nvCxnSpPr>
                <xdr:spPr>
                  <a:xfrm>
                    <a:off x="9077069" y="3964048"/>
                    <a:ext cx="282420" cy="2378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39" name="Прямая соединительная линия 138">
                    <a:extLst>
                      <a:ext uri="{FF2B5EF4-FFF2-40B4-BE49-F238E27FC236}">
                        <a16:creationId xmlns:a16="http://schemas.microsoft.com/office/drawing/2014/main" id="{F30367CE-1448-4361-B5EE-BC34303E70B6}"/>
                      </a:ext>
                    </a:extLst>
                  </xdr:cNvPr>
                  <xdr:cNvCxnSpPr/>
                </xdr:nvCxnSpPr>
                <xdr:spPr>
                  <a:xfrm>
                    <a:off x="9077068" y="4287900"/>
                    <a:ext cx="282420" cy="2378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40" name="Прямая соединительная линия 139">
                    <a:extLst>
                      <a:ext uri="{FF2B5EF4-FFF2-40B4-BE49-F238E27FC236}">
                        <a16:creationId xmlns:a16="http://schemas.microsoft.com/office/drawing/2014/main" id="{55109AD9-BB41-419F-A265-25BF654649F4}"/>
                      </a:ext>
                    </a:extLst>
                  </xdr:cNvPr>
                  <xdr:cNvCxnSpPr/>
                </xdr:nvCxnSpPr>
                <xdr:spPr>
                  <a:xfrm flipV="1">
                    <a:off x="9155607" y="3873985"/>
                    <a:ext cx="0" cy="48369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sp macro="" textlink="">
              <xdr:nvSpPr>
                <xdr:cNvPr id="109" name="TextBox 108">
                  <a:extLst>
                    <a:ext uri="{FF2B5EF4-FFF2-40B4-BE49-F238E27FC236}">
                      <a16:creationId xmlns:a16="http://schemas.microsoft.com/office/drawing/2014/main" id="{EAD9BD1B-27B9-4FC5-B322-0BA943520A4B}"/>
                    </a:ext>
                  </a:extLst>
                </xdr:cNvPr>
                <xdr:cNvSpPr txBox="1"/>
              </xdr:nvSpPr>
              <xdr:spPr>
                <a:xfrm>
                  <a:off x="9759461" y="4110404"/>
                  <a:ext cx="298161" cy="26445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r>
                    <a:rPr lang="ru-RU" sz="1100"/>
                    <a:t>50</a:t>
                  </a:r>
                  <a:endParaRPr lang="en-US" sz="1100"/>
                </a:p>
              </xdr:txBody>
            </xdr:sp>
            <xdr:sp macro="" textlink="$P$5">
              <xdr:nvSpPr>
                <xdr:cNvPr id="110" name="TextBox 109">
                  <a:extLst>
                    <a:ext uri="{FF2B5EF4-FFF2-40B4-BE49-F238E27FC236}">
                      <a16:creationId xmlns:a16="http://schemas.microsoft.com/office/drawing/2014/main" id="{F354F850-B00F-40F6-A8C8-912067E8BED0}"/>
                    </a:ext>
                  </a:extLst>
                </xdr:cNvPr>
                <xdr:cNvSpPr txBox="1"/>
              </xdr:nvSpPr>
              <xdr:spPr>
                <a:xfrm>
                  <a:off x="9759461" y="3214341"/>
                  <a:ext cx="395253" cy="26445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fld id="{BC470461-8881-4AE7-AA79-986351D77A02}" type="TxLink">
                    <a:rPr lang="en-US" sz="1100" b="0" i="0" u="none" strike="noStrike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77,8</a:t>
                  </a:fld>
                  <a:endParaRPr lang="ru-RU" sz="1100"/>
                </a:p>
              </xdr:txBody>
            </xdr:sp>
            <xdr:sp macro="" textlink="'3'!F3">
              <xdr:nvSpPr>
                <xdr:cNvPr id="111" name="TextBox 110">
                  <a:extLst>
                    <a:ext uri="{FF2B5EF4-FFF2-40B4-BE49-F238E27FC236}">
                      <a16:creationId xmlns:a16="http://schemas.microsoft.com/office/drawing/2014/main" id="{7DD54CE1-A15C-430F-9B8F-4BDB207828C1}"/>
                    </a:ext>
                  </a:extLst>
                </xdr:cNvPr>
                <xdr:cNvSpPr txBox="1"/>
              </xdr:nvSpPr>
              <xdr:spPr>
                <a:xfrm>
                  <a:off x="9759461" y="2497194"/>
                  <a:ext cx="363219" cy="26445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fld id="{607B6564-6F63-4F52-8005-232B763DEB53}" type="TxLink">
                    <a:rPr lang="en-US" sz="1100" b="0" i="0" u="none" strike="noStrike">
                      <a:solidFill>
                        <a:srgbClr val="000000"/>
                      </a:solidFill>
                      <a:latin typeface="Calibri"/>
                      <a:cs typeface="Calibri"/>
                    </a:rPr>
                    <a:pPr/>
                    <a:t>100</a:t>
                  </a:fld>
                  <a:endParaRPr lang="ru-RU" sz="1100"/>
                </a:p>
              </xdr:txBody>
            </xdr:sp>
            <xdr:sp macro="" textlink="$Q$6">
              <xdr:nvSpPr>
                <xdr:cNvPr id="144" name="TextBox 143">
                  <a:extLst>
                    <a:ext uri="{FF2B5EF4-FFF2-40B4-BE49-F238E27FC236}">
                      <a16:creationId xmlns:a16="http://schemas.microsoft.com/office/drawing/2014/main" id="{3952775E-D5BE-4037-B07D-4795683C6EE3}"/>
                    </a:ext>
                  </a:extLst>
                </xdr:cNvPr>
                <xdr:cNvSpPr txBox="1"/>
              </xdr:nvSpPr>
              <xdr:spPr>
                <a:xfrm>
                  <a:off x="8830017" y="2007915"/>
                  <a:ext cx="327654" cy="236187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noAutofit/>
                </a:bodyPr>
                <a:lstStyle/>
                <a:p>
                  <a:fld id="{D8CAAA72-385E-4C1C-92D2-40BD171CCC2C}" type="TxLink">
                    <a:rPr lang="en-US" sz="1100" b="0" i="0" u="none" strike="noStrike">
                      <a:solidFill>
                        <a:srgbClr val="000000"/>
                      </a:solidFill>
                      <a:latin typeface="Calibri"/>
                      <a:cs typeface="Calibri"/>
                    </a:rPr>
                    <a:pPr/>
                    <a:t>90</a:t>
                  </a:fld>
                  <a:endParaRPr lang="ru-RU" sz="1100"/>
                </a:p>
              </xdr:txBody>
            </xdr:sp>
            <xdr:sp macro="" textlink="$O$6">
              <xdr:nvSpPr>
                <xdr:cNvPr id="145" name="TextBox 144">
                  <a:extLst>
                    <a:ext uri="{FF2B5EF4-FFF2-40B4-BE49-F238E27FC236}">
                      <a16:creationId xmlns:a16="http://schemas.microsoft.com/office/drawing/2014/main" id="{95A83D45-88C2-456F-9888-240F6C6E9DD5}"/>
                    </a:ext>
                  </a:extLst>
                </xdr:cNvPr>
                <xdr:cNvSpPr txBox="1"/>
              </xdr:nvSpPr>
              <xdr:spPr>
                <a:xfrm>
                  <a:off x="8706277" y="3995789"/>
                  <a:ext cx="363219" cy="264450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fld id="{9238EEAB-CC77-41C8-A74F-87E61EA2A89E}" type="TxLink">
                    <a:rPr lang="en-US" sz="1100" b="0" i="0" u="none" strike="noStrike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130</a:t>
                  </a:fld>
                  <a:endParaRPr lang="ru-RU" sz="1100"/>
                </a:p>
              </xdr:txBody>
            </xdr:sp>
          </xdr:grpSp>
        </xdr:grpSp>
        <xdr:sp macro="" textlink="">
          <xdr:nvSpPr>
            <xdr:cNvPr id="133" name="TextBox 132">
              <a:extLst>
                <a:ext uri="{FF2B5EF4-FFF2-40B4-BE49-F238E27FC236}">
                  <a16:creationId xmlns:a16="http://schemas.microsoft.com/office/drawing/2014/main" id="{3D8A1319-7BBF-4B11-A409-482D2C5CB64B}"/>
                </a:ext>
              </a:extLst>
            </xdr:cNvPr>
            <xdr:cNvSpPr txBox="1"/>
          </xdr:nvSpPr>
          <xdr:spPr>
            <a:xfrm>
              <a:off x="14978520" y="2859790"/>
              <a:ext cx="25718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100" i="1"/>
                <a:t>a</a:t>
              </a:r>
              <a:endParaRPr lang="ru-RU" sz="1100" i="1"/>
            </a:p>
          </xdr:txBody>
        </xdr:sp>
        <xdr:sp macro="" textlink="">
          <xdr:nvSpPr>
            <xdr:cNvPr id="134" name="TextBox 133">
              <a:extLst>
                <a:ext uri="{FF2B5EF4-FFF2-40B4-BE49-F238E27FC236}">
                  <a16:creationId xmlns:a16="http://schemas.microsoft.com/office/drawing/2014/main" id="{FF0C7D1E-477D-41E2-8274-9F7CEEE29EAE}"/>
                </a:ext>
              </a:extLst>
            </xdr:cNvPr>
            <xdr:cNvSpPr txBox="1"/>
          </xdr:nvSpPr>
          <xdr:spPr>
            <a:xfrm>
              <a:off x="14346574" y="2859790"/>
              <a:ext cx="25718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100" i="1"/>
                <a:t>b</a:t>
              </a:r>
              <a:endParaRPr lang="ru-RU" sz="1100" i="1"/>
            </a:p>
          </xdr:txBody>
        </xdr:sp>
      </xdr:grpSp>
      <xdr:sp macro="" textlink="">
        <xdr:nvSpPr>
          <xdr:cNvPr id="149" name="TextBox 148">
            <a:extLst>
              <a:ext uri="{FF2B5EF4-FFF2-40B4-BE49-F238E27FC236}">
                <a16:creationId xmlns:a16="http://schemas.microsoft.com/office/drawing/2014/main" id="{407C2369-BB42-4A67-9542-FD06D2F49D3B}"/>
              </a:ext>
            </a:extLst>
          </xdr:cNvPr>
          <xdr:cNvSpPr txBox="1"/>
        </xdr:nvSpPr>
        <xdr:spPr>
          <a:xfrm>
            <a:off x="14040970" y="4437529"/>
            <a:ext cx="152035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ru-RU" sz="1100"/>
              <a:t>Заполнение шахматка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/>
  <dimension ref="A1:H6"/>
  <sheetViews>
    <sheetView showGridLines="0" zoomScaleNormal="100" workbookViewId="0">
      <selection activeCell="F3" sqref="F3"/>
    </sheetView>
  </sheetViews>
  <sheetFormatPr defaultColWidth="0" defaultRowHeight="15" zeroHeight="1" x14ac:dyDescent="0.25"/>
  <cols>
    <col min="1" max="1" width="4.5703125" customWidth="1"/>
    <col min="2" max="2" width="30.140625" bestFit="1" customWidth="1"/>
    <col min="3" max="4" width="9.140625" customWidth="1"/>
    <col min="5" max="5" width="24.85546875" customWidth="1"/>
    <col min="6" max="6" width="9.140625" customWidth="1"/>
    <col min="7" max="7" width="9.140625" hidden="1" customWidth="1"/>
    <col min="8" max="8" width="8.140625" hidden="1" customWidth="1"/>
    <col min="9" max="16384" width="9.140625" hidden="1"/>
  </cols>
  <sheetData>
    <row r="1" spans="2:6" x14ac:dyDescent="0.25"/>
    <row r="2" spans="2:6" x14ac:dyDescent="0.25"/>
    <row r="3" spans="2:6" x14ac:dyDescent="0.25">
      <c r="B3" t="s">
        <v>15</v>
      </c>
      <c r="C3">
        <v>128</v>
      </c>
      <c r="E3" t="str">
        <f>'3 - РАСЧЕТ горизонтальный'!A9</f>
        <v>Полукруглый Slim GL</v>
      </c>
      <c r="F3">
        <f>VLOOKUP(E3,B3:C5,2,FALSE)</f>
        <v>100</v>
      </c>
    </row>
    <row r="4" spans="2:6" x14ac:dyDescent="0.25">
      <c r="B4" t="s">
        <v>16</v>
      </c>
      <c r="C4">
        <v>118</v>
      </c>
    </row>
    <row r="5" spans="2:6" x14ac:dyDescent="0.25">
      <c r="B5" t="s">
        <v>17</v>
      </c>
      <c r="C5">
        <v>100</v>
      </c>
    </row>
    <row r="6" spans="2:6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3"/>
  <dimension ref="A1:S22"/>
  <sheetViews>
    <sheetView showGridLines="0" tabSelected="1" zoomScaleNormal="100" workbookViewId="0"/>
  </sheetViews>
  <sheetFormatPr defaultColWidth="0" defaultRowHeight="15" zeroHeight="1" x14ac:dyDescent="0.25"/>
  <cols>
    <col min="1" max="1" width="46.5703125" customWidth="1"/>
    <col min="2" max="2" width="18.140625" bestFit="1" customWidth="1"/>
    <col min="3" max="3" width="5.7109375" customWidth="1"/>
    <col min="4" max="4" width="28.140625" customWidth="1"/>
    <col min="5" max="5" width="10.28515625" customWidth="1"/>
    <col min="6" max="6" width="27.85546875" customWidth="1"/>
    <col min="7" max="7" width="5" customWidth="1"/>
    <col min="8" max="8" width="20.85546875" customWidth="1"/>
    <col min="9" max="9" width="8.7109375" bestFit="1" customWidth="1"/>
    <col min="10" max="10" width="5.85546875" bestFit="1" customWidth="1"/>
    <col min="11" max="11" width="3" bestFit="1" customWidth="1"/>
    <col min="12" max="13" width="9.140625" customWidth="1"/>
    <col min="14" max="14" width="21" customWidth="1"/>
    <col min="15" max="15" width="7" hidden="1"/>
    <col min="16" max="16" width="9.140625" hidden="1"/>
    <col min="17" max="17" width="3" hidden="1"/>
    <col min="19" max="16384" width="9.140625" hidden="1"/>
  </cols>
  <sheetData>
    <row r="1" spans="1:19" ht="15.75" x14ac:dyDescent="0.25">
      <c r="A1" s="5">
        <f ca="1">TODAY()</f>
        <v>45176</v>
      </c>
      <c r="D1" s="33" t="s">
        <v>6</v>
      </c>
      <c r="E1" s="34"/>
      <c r="F1" s="35"/>
      <c r="H1" s="59" t="s">
        <v>36</v>
      </c>
      <c r="I1" s="60"/>
      <c r="J1" s="60"/>
      <c r="K1" s="61"/>
      <c r="L1" s="48"/>
      <c r="M1" s="49"/>
      <c r="N1" s="49"/>
      <c r="O1" s="49"/>
      <c r="P1" s="49"/>
      <c r="Q1" s="49"/>
    </row>
    <row r="2" spans="1:19" ht="15.75" x14ac:dyDescent="0.25">
      <c r="A2" s="6" t="s">
        <v>28</v>
      </c>
      <c r="D2" s="39" t="s">
        <v>11</v>
      </c>
      <c r="E2" s="40"/>
      <c r="F2" s="16" t="str">
        <f>B11</f>
        <v>шахматка</v>
      </c>
      <c r="H2" s="51"/>
      <c r="I2" s="52" t="s">
        <v>20</v>
      </c>
      <c r="J2" s="52" t="s">
        <v>21</v>
      </c>
      <c r="K2" s="53"/>
      <c r="L2" s="24"/>
      <c r="M2" s="24"/>
      <c r="N2" s="24"/>
      <c r="O2" s="24"/>
      <c r="P2" s="24"/>
      <c r="Q2" s="24"/>
      <c r="R2" s="20"/>
    </row>
    <row r="3" spans="1:19" ht="15.75" x14ac:dyDescent="0.25">
      <c r="A3" s="7" t="s">
        <v>7</v>
      </c>
      <c r="D3" s="25" t="s">
        <v>0</v>
      </c>
      <c r="E3" s="26"/>
      <c r="F3" s="22">
        <f>B6</f>
        <v>6</v>
      </c>
      <c r="H3" s="51" t="s">
        <v>13</v>
      </c>
      <c r="I3" s="54">
        <f>CEILING((B8-50-'3'!F3)/('3'!F3+B10)+1,1)</f>
        <v>10</v>
      </c>
      <c r="J3" s="55">
        <f>CEILING((I3*(B6/(B7/1000))),1)</f>
        <v>20</v>
      </c>
      <c r="K3" s="56"/>
      <c r="L3" s="44" t="str">
        <f>CONCATENATE("расчетный промежуток м/у штакет ",ROUND((B8-50-(I3*'3'!F3))/(I3-1),0)," мм")</f>
        <v>расчетный промежуток м/у штакет 78 мм</v>
      </c>
      <c r="M3" s="44"/>
      <c r="N3" s="44"/>
      <c r="O3" s="45"/>
      <c r="P3" s="46">
        <f>ROUND((B8-50-(I3*'3'!F3))/(I3-1),1)</f>
        <v>77.8</v>
      </c>
      <c r="Q3" s="45"/>
      <c r="R3" s="44"/>
      <c r="S3" s="50"/>
    </row>
    <row r="4" spans="1:19" x14ac:dyDescent="0.25">
      <c r="D4" s="41" t="s">
        <v>14</v>
      </c>
      <c r="E4" s="42"/>
      <c r="F4" s="8">
        <f>B7</f>
        <v>3000</v>
      </c>
      <c r="H4" s="51" t="s">
        <v>32</v>
      </c>
      <c r="I4" s="54">
        <f>CEILING((B8-50-'3'!F3)/('3'!F3+B10)+1,1)*2</f>
        <v>20</v>
      </c>
      <c r="J4" s="54">
        <f>CEILING((I4*(B6/(B7/1000))),1)</f>
        <v>40</v>
      </c>
      <c r="K4" s="56"/>
      <c r="L4" s="44" t="str">
        <f>CONCATENATE("расчетный промежуток м/у штакет ",ROUND((B8-50-(I3*'3'!F3))/(I3-1),0)," мм")</f>
        <v>расчетный промежуток м/у штакет 78 мм</v>
      </c>
      <c r="M4" s="44"/>
      <c r="N4" s="44"/>
      <c r="O4" s="45"/>
      <c r="P4" s="46">
        <f>ROUND((B8-50-(I3*'3'!F3))/(I3-1),1)</f>
        <v>77.8</v>
      </c>
      <c r="Q4" s="45"/>
      <c r="R4" s="44"/>
      <c r="S4" s="50"/>
    </row>
    <row r="5" spans="1:19" x14ac:dyDescent="0.25">
      <c r="A5" s="43" t="str">
        <f>IF(B7/1000&gt;B6,"Ошибка - ширина секции не может быть более длины забора","")</f>
        <v/>
      </c>
      <c r="B5" s="43"/>
      <c r="D5" s="41" t="s">
        <v>3</v>
      </c>
      <c r="E5" s="42"/>
      <c r="F5" s="8">
        <f>IF(F2="шахматка",I5+I6,VLOOKUP(F2,$H$3:$J$4,2,FALSE))</f>
        <v>19</v>
      </c>
      <c r="H5" s="51" t="s">
        <v>34</v>
      </c>
      <c r="I5" s="54">
        <f>CEILING((B8-50-'3'!F3)/('3'!F3+B10)+1,1)</f>
        <v>10</v>
      </c>
      <c r="J5" s="54">
        <f>CEILING((I5*(B6/(B7/1000))),1)</f>
        <v>20</v>
      </c>
      <c r="K5" s="56"/>
      <c r="L5" s="44" t="str">
        <f>CONCATENATE("расчетный промежуток м/у штакет ",ROUND((B8-50-(I5*'3'!F3))/(I5-1),0)," мм")</f>
        <v>расчетный промежуток м/у штакет 78 мм</v>
      </c>
      <c r="M5" s="44"/>
      <c r="N5" s="44"/>
      <c r="O5" s="45"/>
      <c r="P5" s="46">
        <f>ROUND((B8-50-(I5*'3'!F3))/(I5-1),1)</f>
        <v>77.8</v>
      </c>
      <c r="Q5" s="45"/>
      <c r="R5" s="44"/>
      <c r="S5" s="50"/>
    </row>
    <row r="6" spans="1:19" ht="15.75" thickBot="1" x14ac:dyDescent="0.3">
      <c r="A6" s="12" t="s">
        <v>0</v>
      </c>
      <c r="B6" s="21">
        <v>6</v>
      </c>
      <c r="D6" s="25" t="s">
        <v>4</v>
      </c>
      <c r="E6" s="26"/>
      <c r="F6" s="8">
        <f>IF(F2="шахматка",K6,VLOOKUP(F2,$H$3:$J$4,2,FALSE))</f>
        <v>38</v>
      </c>
      <c r="H6" s="57" t="s">
        <v>37</v>
      </c>
      <c r="I6" s="58">
        <f>CEILING((B8-50-'3'!F3)/('3'!F3+B10),1)</f>
        <v>9</v>
      </c>
      <c r="J6" s="58">
        <f>CEILING((I6*(B6/(B7/1000))),1)</f>
        <v>18</v>
      </c>
      <c r="K6" s="47">
        <f>J5+J6</f>
        <v>38</v>
      </c>
      <c r="L6" s="44" t="str">
        <f>CONCATENATE("расчетный промежуток м/у штакет ",ROUND((B8-50-(I6*'3'!F3))/(I6-1),0)," мм")</f>
        <v>расчетный промежуток м/у штакет 100 мм</v>
      </c>
      <c r="M6" s="44"/>
      <c r="N6" s="44"/>
      <c r="O6" s="45">
        <f>B8-(I6*('3'!F3+P6)-Q6*2)</f>
        <v>130</v>
      </c>
      <c r="P6" s="46">
        <f>ROUND((B8-50-(I6*'3'!F3))/(I6-1),1)</f>
        <v>100</v>
      </c>
      <c r="Q6" s="45">
        <f>('3'!F3+B10)/2</f>
        <v>90</v>
      </c>
      <c r="R6" s="44"/>
      <c r="S6" s="50"/>
    </row>
    <row r="7" spans="1:19" x14ac:dyDescent="0.25">
      <c r="A7" s="13" t="s">
        <v>29</v>
      </c>
      <c r="B7" s="2">
        <v>3000</v>
      </c>
      <c r="D7" s="25" t="s">
        <v>30</v>
      </c>
      <c r="E7" s="26"/>
      <c r="F7" s="8">
        <f>B6/B7*1000</f>
        <v>2</v>
      </c>
      <c r="R7" s="24"/>
      <c r="S7" s="50"/>
    </row>
    <row r="8" spans="1:19" x14ac:dyDescent="0.25">
      <c r="A8" s="12" t="s">
        <v>18</v>
      </c>
      <c r="B8" s="2">
        <v>1750</v>
      </c>
      <c r="D8" s="27" t="s">
        <v>5</v>
      </c>
      <c r="E8" s="28"/>
      <c r="F8" s="9" t="str">
        <f>CONCATENATE(A9," ",'3'!F3," мм")</f>
        <v>Полукруглый Slim GL 100 мм</v>
      </c>
      <c r="R8" s="24"/>
      <c r="S8" s="50"/>
    </row>
    <row r="9" spans="1:19" x14ac:dyDescent="0.25">
      <c r="A9" s="36" t="s">
        <v>17</v>
      </c>
      <c r="B9" s="36"/>
      <c r="D9" s="29" t="s">
        <v>22</v>
      </c>
      <c r="E9" s="30"/>
      <c r="F9" s="19" t="str">
        <f>CONCATENATE((CEILING(F3/B7*1000,1))," шт"," L= ",B7," мм")</f>
        <v>2 шт L= 3000 мм</v>
      </c>
      <c r="L9" s="20"/>
      <c r="M9" s="20"/>
      <c r="N9" s="20"/>
      <c r="O9" s="20"/>
      <c r="P9" s="20"/>
      <c r="Q9" s="20"/>
      <c r="R9" s="20"/>
    </row>
    <row r="10" spans="1:19" x14ac:dyDescent="0.25">
      <c r="A10" s="14" t="s">
        <v>35</v>
      </c>
      <c r="B10" s="4">
        <v>80</v>
      </c>
      <c r="D10" s="37" t="s">
        <v>26</v>
      </c>
      <c r="E10" s="10" t="s">
        <v>2</v>
      </c>
      <c r="F10" s="19" t="str">
        <f>CONCATENATE((F14*2)," шт"," L=",B8," мм")</f>
        <v>6 шт L=1750 мм</v>
      </c>
      <c r="I10" s="23"/>
    </row>
    <row r="11" spans="1:19" x14ac:dyDescent="0.25">
      <c r="A11" s="14" t="s">
        <v>11</v>
      </c>
      <c r="B11" s="3" t="s">
        <v>19</v>
      </c>
      <c r="D11" s="38"/>
      <c r="E11" s="10" t="s">
        <v>27</v>
      </c>
      <c r="F11" s="19" t="str">
        <f>IF(B12=0," - ",CONCATENATE(B12*2," шт"," L= ",B8," мм"))</f>
        <v xml:space="preserve"> - </v>
      </c>
    </row>
    <row r="12" spans="1:19" x14ac:dyDescent="0.25">
      <c r="A12" s="14" t="s">
        <v>23</v>
      </c>
      <c r="B12" s="4">
        <v>0</v>
      </c>
      <c r="D12" s="37" t="s">
        <v>33</v>
      </c>
      <c r="E12" s="11" t="s">
        <v>24</v>
      </c>
      <c r="F12" s="15" t="str">
        <f>CONCATENATE((CEILING(F7*3,1))," шт"," L= ",B8," мм")</f>
        <v>6 шт L= 1750 мм</v>
      </c>
    </row>
    <row r="13" spans="1:19" x14ac:dyDescent="0.25">
      <c r="D13" s="38"/>
      <c r="E13" s="11" t="s">
        <v>25</v>
      </c>
      <c r="F13" s="19" t="str">
        <f>CONCATENATE((CEILING(F7*3,1))," шт"," L= ",B8," мм")</f>
        <v>6 шт L= 1750 мм</v>
      </c>
    </row>
    <row r="14" spans="1:19" x14ac:dyDescent="0.25">
      <c r="D14" s="18" t="s">
        <v>31</v>
      </c>
      <c r="E14" s="18"/>
      <c r="F14" s="17">
        <f>F3/B7*1000+1</f>
        <v>3</v>
      </c>
    </row>
    <row r="15" spans="1:19" x14ac:dyDescent="0.25">
      <c r="D15" s="18" t="s">
        <v>12</v>
      </c>
      <c r="E15" s="18"/>
      <c r="F15" s="1" t="str">
        <f>F6*6&amp;" шт"</f>
        <v>228 шт</v>
      </c>
    </row>
    <row r="16" spans="1:19" x14ac:dyDescent="0.25"/>
    <row r="17" spans="4:6" x14ac:dyDescent="0.25">
      <c r="D17" s="33" t="s">
        <v>8</v>
      </c>
      <c r="E17" s="34"/>
      <c r="F17" s="35"/>
    </row>
    <row r="18" spans="4:6" x14ac:dyDescent="0.25">
      <c r="D18" s="31" t="s">
        <v>9</v>
      </c>
      <c r="E18" s="32"/>
      <c r="F18" s="1" t="s">
        <v>1</v>
      </c>
    </row>
    <row r="19" spans="4:6" x14ac:dyDescent="0.25">
      <c r="D19" s="31" t="s">
        <v>10</v>
      </c>
      <c r="E19" s="32"/>
      <c r="F19" s="1" t="s">
        <v>1</v>
      </c>
    </row>
    <row r="20" spans="4:6" x14ac:dyDescent="0.25"/>
    <row r="21" spans="4:6" x14ac:dyDescent="0.25"/>
    <row r="22" spans="4:6" ht="18" customHeight="1" x14ac:dyDescent="0.25"/>
  </sheetData>
  <mergeCells count="16">
    <mergeCell ref="A5:B5"/>
    <mergeCell ref="D7:E7"/>
    <mergeCell ref="A9:B9"/>
    <mergeCell ref="D12:D13"/>
    <mergeCell ref="D10:D11"/>
    <mergeCell ref="D19:E19"/>
    <mergeCell ref="D17:F17"/>
    <mergeCell ref="D6:E6"/>
    <mergeCell ref="D8:E8"/>
    <mergeCell ref="D9:E9"/>
    <mergeCell ref="D18:E18"/>
    <mergeCell ref="D1:F1"/>
    <mergeCell ref="D2:E2"/>
    <mergeCell ref="D3:E3"/>
    <mergeCell ref="D4:E4"/>
    <mergeCell ref="D5:E5"/>
  </mergeCells>
  <conditionalFormatting sqref="B7:B8">
    <cfRule type="cellIs" dxfId="0" priority="5" operator="greaterThan">
      <formula>3000</formula>
    </cfRule>
  </conditionalFormatting>
  <dataValidations count="4">
    <dataValidation type="list" allowBlank="1" showInputMessage="1" showErrorMessage="1" sqref="B11" xr:uid="{00000000-0002-0000-0500-000000000000}">
      <formula1>"шахматка,односторонний,двусторонний"</formula1>
    </dataValidation>
    <dataValidation type="list" allowBlank="1" showInputMessage="1" showErrorMessage="1" sqref="A9:B9" xr:uid="{00000000-0002-0000-0500-000001000000}">
      <formula1>"Круглый GL, Прямоугольный GL, Полукруглый Slim GL"</formula1>
    </dataValidation>
    <dataValidation type="decimal" allowBlank="1" showInputMessage="1" showErrorMessage="1" promptTitle="Секция от 500 мм до 2500 мм" prompt="Расстояние между солбами не должно быть более 2500 мм или менее 500 мм" sqref="B7" xr:uid="{00000000-0002-0000-0500-000002000000}">
      <formula1>500</formula1>
      <formula2>3000</formula2>
    </dataValidation>
    <dataValidation type="decimal" allowBlank="1" showInputMessage="1" showErrorMessage="1" promptTitle="Высота от 500 мм до 2000 мм" prompt="Высота забора должно быть не более 2000 мм или менее 500 мм" sqref="B8" xr:uid="{00000000-0002-0000-0500-000003000000}">
      <formula1>500</formula1>
      <formula2>2000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3 - РАСЧЕТ горизонтальный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2023-09-07T10:43:07Z</dcterms:modified>
</cp:coreProperties>
</file>